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450" activeTab="1"/>
  </bookViews>
  <sheets>
    <sheet name="Adviestarieven 2018" sheetId="1" r:id="rId1"/>
    <sheet name="aanpassingen sinds okt 2017" sheetId="2" r:id="rId2"/>
  </sheets>
  <definedNames/>
  <calcPr fullCalcOnLoad="1"/>
</workbook>
</file>

<file path=xl/sharedStrings.xml><?xml version="1.0" encoding="utf-8"?>
<sst xmlns="http://schemas.openxmlformats.org/spreadsheetml/2006/main" count="434" uniqueCount="207">
  <si>
    <t>Nr</t>
  </si>
  <si>
    <t>Naam pakket</t>
  </si>
  <si>
    <t>Grasland met rustperiode</t>
  </si>
  <si>
    <t>a</t>
  </si>
  <si>
    <t>1 april - 1 juni</t>
  </si>
  <si>
    <t>hectare</t>
  </si>
  <si>
    <t>b</t>
  </si>
  <si>
    <t>1 april - 8 juni</t>
  </si>
  <si>
    <t>c</t>
  </si>
  <si>
    <t>1 april - 15 juni</t>
  </si>
  <si>
    <t xml:space="preserve">d </t>
  </si>
  <si>
    <t>1 april - 22 juni</t>
  </si>
  <si>
    <t>e</t>
  </si>
  <si>
    <t>1 april - 1 juli</t>
  </si>
  <si>
    <t xml:space="preserve">f </t>
  </si>
  <si>
    <t>1 april - 8 juli</t>
  </si>
  <si>
    <t>g</t>
  </si>
  <si>
    <t>1 april - 15 juli</t>
  </si>
  <si>
    <t>h</t>
  </si>
  <si>
    <t>1 april - 22 juli</t>
  </si>
  <si>
    <t xml:space="preserve">i </t>
  </si>
  <si>
    <t>1 april - 1 augustus</t>
  </si>
  <si>
    <t>j</t>
  </si>
  <si>
    <t>1 april - 8 augustus</t>
  </si>
  <si>
    <t xml:space="preserve">k </t>
  </si>
  <si>
    <t>1 april - 15 augustus</t>
  </si>
  <si>
    <t xml:space="preserve">l </t>
  </si>
  <si>
    <t>1 mei - 15 juni</t>
  </si>
  <si>
    <t>m</t>
  </si>
  <si>
    <t>8 mei - 22 juni</t>
  </si>
  <si>
    <t>Kuikenvelden</t>
  </si>
  <si>
    <t>d</t>
  </si>
  <si>
    <t>Plas-dras</t>
  </si>
  <si>
    <t>inundatie 15 februari - 15 april</t>
  </si>
  <si>
    <t>inundatie 15 februari - 15 mei</t>
  </si>
  <si>
    <t>inundatie 15 februari - 15 juni</t>
  </si>
  <si>
    <t>inundatie 15 februari - 1 augustus</t>
  </si>
  <si>
    <t>greppel inundatie 15 februari - 15 april</t>
  </si>
  <si>
    <t>f</t>
  </si>
  <si>
    <t>greppel inundatie 15 februari - 15 mei</t>
  </si>
  <si>
    <t>greppel inundatie 15 februari - 15 juni</t>
  </si>
  <si>
    <t>greppel inundatie 15 februari - 1 augustus</t>
  </si>
  <si>
    <t>i</t>
  </si>
  <si>
    <t>k</t>
  </si>
  <si>
    <t>l</t>
  </si>
  <si>
    <t>Legselbeheer</t>
  </si>
  <si>
    <t>nest</t>
  </si>
  <si>
    <t>Kruidenrijk grasland</t>
  </si>
  <si>
    <t xml:space="preserve">c </t>
  </si>
  <si>
    <t>rand klasse A</t>
  </si>
  <si>
    <t>rand klasse B</t>
  </si>
  <si>
    <t>Extensief beweid grasland</t>
  </si>
  <si>
    <t>Ruige mest</t>
  </si>
  <si>
    <t>rijland</t>
  </si>
  <si>
    <t>vaarland</t>
  </si>
  <si>
    <t>Hoog waterpeil</t>
  </si>
  <si>
    <t xml:space="preserve">b </t>
  </si>
  <si>
    <t>Poel en klein historisch water</t>
  </si>
  <si>
    <t>stuk</t>
  </si>
  <si>
    <t>Natuurvriendelijke oever</t>
  </si>
  <si>
    <t>natuurvriendelijke oever</t>
  </si>
  <si>
    <t>meter</t>
  </si>
  <si>
    <t>natuurvriendelijke oever met schapenbegrazing</t>
  </si>
  <si>
    <t>Rietzoom en klein rietperceel</t>
  </si>
  <si>
    <t>smalle rietzoom</t>
  </si>
  <si>
    <t>brede rietzoom en klein rietperceel</t>
  </si>
  <si>
    <t>Duurzaam slootbeheer</t>
  </si>
  <si>
    <t>Baggeren met de baggerpomp</t>
  </si>
  <si>
    <t>m1</t>
  </si>
  <si>
    <t>Ecologisch slootschonen voor krabbescheervegetaties</t>
  </si>
  <si>
    <t>Botanisch waardevol grasland</t>
  </si>
  <si>
    <t>Botanisch weiland</t>
  </si>
  <si>
    <t>Botanisch hooiland</t>
  </si>
  <si>
    <t>Botanisch waardevolle weiderand</t>
  </si>
  <si>
    <t>Botanisch waardevolle hooilandrand</t>
  </si>
  <si>
    <t>Stoppelland</t>
  </si>
  <si>
    <t>Wintervoedselakker</t>
  </si>
  <si>
    <t>zand</t>
  </si>
  <si>
    <t>Vogelakker</t>
  </si>
  <si>
    <t xml:space="preserve">klei </t>
  </si>
  <si>
    <t>Bouwland voor hamsters</t>
  </si>
  <si>
    <t>ha</t>
  </si>
  <si>
    <t>Kruidenrijke akker</t>
  </si>
  <si>
    <t>3 van de 6 jaar graan</t>
  </si>
  <si>
    <t>4 van de 6 jaar graan</t>
  </si>
  <si>
    <t xml:space="preserve"> ha</t>
  </si>
  <si>
    <t>5 van de 6 jaar graan</t>
  </si>
  <si>
    <t>Kruidenrijke akkerranden</t>
  </si>
  <si>
    <t>pm</t>
  </si>
  <si>
    <t>are</t>
  </si>
  <si>
    <t>Knip- of scheerheg</t>
  </si>
  <si>
    <t>beheer jaarlijks</t>
  </si>
  <si>
    <t xml:space="preserve"> meter</t>
  </si>
  <si>
    <t>beheer elke 2 à 3 jaar</t>
  </si>
  <si>
    <t>Struweelhaag</t>
  </si>
  <si>
    <t>Struweelrand</t>
  </si>
  <si>
    <t>Hoogstamboomgaard</t>
  </si>
  <si>
    <t>Hakhoutbosje</t>
  </si>
  <si>
    <t>Droog</t>
  </si>
  <si>
    <t>Vochtig en nat</t>
  </si>
  <si>
    <t>Griendje</t>
  </si>
  <si>
    <t>Bosje</t>
  </si>
  <si>
    <t>Insectenrijk graslandbeheer</t>
  </si>
  <si>
    <t>basis</t>
  </si>
  <si>
    <t>plus</t>
  </si>
  <si>
    <t>Foerageerrand bever</t>
  </si>
  <si>
    <t>Leibomen bij historische boerderijen</t>
  </si>
  <si>
    <t>Beheervergoeding deelnemer</t>
  </si>
  <si>
    <t>Transactiekosten collectief</t>
  </si>
  <si>
    <t>Eenheid</t>
  </si>
  <si>
    <t>o</t>
  </si>
  <si>
    <t>p</t>
  </si>
  <si>
    <t>n</t>
  </si>
  <si>
    <t>1 april tot 1 september</t>
  </si>
  <si>
    <t>1 april tot 15 september</t>
  </si>
  <si>
    <t>1 april tot 1 oktober</t>
  </si>
  <si>
    <t>inundatie 1 november - 31 januari, tenminste twee weken</t>
  </si>
  <si>
    <t>1 april - 15 september</t>
  </si>
  <si>
    <t>1 april - 15 oktober</t>
  </si>
  <si>
    <t>snoeicyclus 5 - 7 jaar 1 oktober tot 15 maart</t>
  </si>
  <si>
    <t>snoeicyclus &gt; 12 jaar 1 oktober tot 15 maart</t>
  </si>
  <si>
    <t xml:space="preserve">1 april / 15 juni, min. 1 tot max. 1,5 GVE </t>
  </si>
  <si>
    <t xml:space="preserve">1 april / 15 oktober, max. 0,5 GVE </t>
  </si>
  <si>
    <t>Graanperceel voor hamsters</t>
  </si>
  <si>
    <t xml:space="preserve">1 april / 15 juni, min. 1 tot max. 3 GVE </t>
  </si>
  <si>
    <t>Tarief beheerpakket</t>
  </si>
  <si>
    <t>120%</t>
  </si>
  <si>
    <t>100%</t>
  </si>
  <si>
    <t>20% over de beheervergoeding</t>
  </si>
  <si>
    <t>Tariefberekening</t>
  </si>
  <si>
    <t>kleine poel, 75 - 100% schonen</t>
  </si>
  <si>
    <t>grote poel, 75 - 100% schonen</t>
  </si>
  <si>
    <t>kleine poel, maximaal 75% schonen</t>
  </si>
  <si>
    <t>grote poel, maximaal 75% schonen</t>
  </si>
  <si>
    <t>Ecologisch slootschonen</t>
  </si>
  <si>
    <t>Half- en Hoogstamboomgaard</t>
  </si>
  <si>
    <t>Insectenrijke graslandrand</t>
  </si>
  <si>
    <t>rustperiode op bouwland 1 april - 15 mei</t>
  </si>
  <si>
    <t>rustperiode van 2 weken</t>
  </si>
  <si>
    <t>rustperiode van 3 weken</t>
  </si>
  <si>
    <t>rustperiode van 4 weken</t>
  </si>
  <si>
    <t>rustperiode van 5 weken</t>
  </si>
  <si>
    <t>rustperiode van 6 weken</t>
  </si>
  <si>
    <t>meerjarig klei</t>
  </si>
  <si>
    <t>meerjarig zand</t>
  </si>
  <si>
    <t>roulerend klei</t>
  </si>
  <si>
    <t>roulerend zand</t>
  </si>
  <si>
    <t>klei</t>
  </si>
  <si>
    <t>Hakhoutbeheer</t>
  </si>
  <si>
    <t>Beheer van bomenrijen</t>
  </si>
  <si>
    <t>Zwarte stern</t>
  </si>
  <si>
    <t>1000m2</t>
  </si>
  <si>
    <t>e t/m i</t>
  </si>
  <si>
    <t>zie rekentool</t>
  </si>
  <si>
    <t>Botanische hooiland 15-6 tot 20-7</t>
  </si>
  <si>
    <t>Botanisch hooiland 15-6 tot 3-8</t>
  </si>
  <si>
    <t>Botanisch hooiland 15-6 tot 17-8</t>
  </si>
  <si>
    <t>a,b,c,d</t>
  </si>
  <si>
    <t>a,c</t>
  </si>
  <si>
    <t>a t/m e</t>
  </si>
  <si>
    <t>Bomen op landbouwgrond</t>
  </si>
  <si>
    <t>Beheer peilscheidingen</t>
  </si>
  <si>
    <t>Beheer infiltratiegreppel</t>
  </si>
  <si>
    <t>verhoging met 20 cm, vanaf 15 mrt</t>
  </si>
  <si>
    <t>verhoging met 30 cm, vanaf 15 mrt</t>
  </si>
  <si>
    <t>verhoging met 40 cm, vanaf 15 mrt</t>
  </si>
  <si>
    <t>Zandwallen</t>
  </si>
  <si>
    <t>q</t>
  </si>
  <si>
    <t>r</t>
  </si>
  <si>
    <t>s</t>
  </si>
  <si>
    <t>t</t>
  </si>
  <si>
    <t>1 mei -1 juni</t>
  </si>
  <si>
    <t>8 mei-8 juni</t>
  </si>
  <si>
    <t>1 mei - 8 juni</t>
  </si>
  <si>
    <t>8 mei - 15 juni</t>
  </si>
  <si>
    <t>nestbescherming op bouwland</t>
  </si>
  <si>
    <t xml:space="preserve">nestbescherming op grasland </t>
  </si>
  <si>
    <t>3 van de 5 jaar graan</t>
  </si>
  <si>
    <t>4 van de 5 jaar graan</t>
  </si>
  <si>
    <t>nestbescherming op grasland met 2 weken rust van 1 mei tot 1 augustus</t>
  </si>
  <si>
    <t>nestbescherming op grasland met 3 weken rust van 1 mei tot 1 augustus</t>
  </si>
  <si>
    <t>nestbescherming op grasland met 4 weken rust van 1 mei tot 1 augustus</t>
  </si>
  <si>
    <t>nestbescherming op grasland met 5 weken rust van 1 mei tot 1 augustus</t>
  </si>
  <si>
    <t>nestbescherming op grasland met 6 weken rust van 1 mei tot 1 augustus</t>
  </si>
  <si>
    <t>Baggeren met ecologisch slootschonen</t>
  </si>
  <si>
    <t>Baggeren met ecologisch slootschonen voor krabbenscheervegetatie</t>
  </si>
  <si>
    <t>Water Bergen</t>
  </si>
  <si>
    <t>Bodemverbetering</t>
  </si>
  <si>
    <t xml:space="preserve">Bodemverbetering gralsland met ruige stalmest </t>
  </si>
  <si>
    <t>Bodemverbetering bouwland met ruige stalmest</t>
  </si>
  <si>
    <t>Bodemverbetering bouwland met gewasresten</t>
  </si>
  <si>
    <t>vervallen</t>
  </si>
  <si>
    <t>verhoging met 20 cm, vanaf 15 feb</t>
  </si>
  <si>
    <t>verhoging met 30 cm, vanaf 15 feb</t>
  </si>
  <si>
    <t>verhoging met 40 cm, vanaf 15 feb</t>
  </si>
  <si>
    <t>greppel inundatie 3 weken tussen 1 mei - 1 augustus</t>
  </si>
  <si>
    <t>greppel inundatie 4 weken tussen 1 mei - 1 augustus</t>
  </si>
  <si>
    <t>greppel inundatie 6 weken tussen 1 mei - 1 augustus</t>
  </si>
  <si>
    <t>greppel inundatie 8 weken tussen 1 mei - 1 augustus</t>
  </si>
  <si>
    <t>Adviestarieven landelijke beheerpakketten ANLB 2018,  versie 1.0,  oktober 2017 (update 20180524)</t>
  </si>
  <si>
    <t>datum</t>
  </si>
  <si>
    <t>beheerpakket</t>
  </si>
  <si>
    <t>aanpassing</t>
  </si>
  <si>
    <t>In de beschrijving de datum van 15 mei veranderd in 1 mei. Komt nu weer overeen met overzicht beheerpakketten, bijlage 4 SVNL, etc.</t>
  </si>
  <si>
    <t>auteur</t>
  </si>
  <si>
    <t>Willemien Geertsema</t>
  </si>
  <si>
    <t>pakket 3i t/m 3l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</si>
</sst>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[$€-413]\ * #,##0.00_ ;_ [$€-413]\ * \-#,##0.00_ ;_ [$€-413]\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0" fillId="31" borderId="7" applyNumberFormat="0" applyFont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right"/>
    </xf>
    <xf numFmtId="164" fontId="4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 horizontal="right"/>
    </xf>
    <xf numFmtId="0" fontId="37" fillId="0" borderId="10" xfId="0" applyFont="1" applyBorder="1" applyAlignment="1">
      <alignment horizontal="right"/>
    </xf>
    <xf numFmtId="0" fontId="37" fillId="0" borderId="10" xfId="0" applyFont="1" applyBorder="1" applyAlignment="1">
      <alignment/>
    </xf>
    <xf numFmtId="164" fontId="37" fillId="0" borderId="10" xfId="0" applyNumberFormat="1" applyFont="1" applyBorder="1" applyAlignment="1">
      <alignment/>
    </xf>
    <xf numFmtId="164" fontId="37" fillId="0" borderId="10" xfId="0" applyNumberFormat="1" applyFont="1" applyBorder="1" applyAlignment="1">
      <alignment horizontal="center" wrapText="1"/>
    </xf>
    <xf numFmtId="164" fontId="37" fillId="0" borderId="10" xfId="0" applyNumberFormat="1" applyFont="1" applyBorder="1" applyAlignment="1" quotePrefix="1">
      <alignment horizontal="center"/>
    </xf>
    <xf numFmtId="164" fontId="37" fillId="0" borderId="10" xfId="0" applyNumberFormat="1" applyFont="1" applyBorder="1" applyAlignment="1" quotePrefix="1">
      <alignment horizontal="center" wrapText="1"/>
    </xf>
    <xf numFmtId="164" fontId="0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164" fontId="0" fillId="0" borderId="10" xfId="0" applyNumberFormat="1" applyBorder="1" applyAlignment="1">
      <alignment/>
    </xf>
    <xf numFmtId="164" fontId="0" fillId="0" borderId="10" xfId="0" applyNumberFormat="1" applyBorder="1" applyAlignment="1">
      <alignment horizontal="right"/>
    </xf>
    <xf numFmtId="164" fontId="37" fillId="0" borderId="1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right"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right"/>
    </xf>
    <xf numFmtId="164" fontId="0" fillId="0" borderId="10" xfId="0" applyNumberFormat="1" applyFill="1" applyBorder="1" applyAlignment="1">
      <alignment/>
    </xf>
    <xf numFmtId="0" fontId="0" fillId="0" borderId="10" xfId="0" applyFont="1" applyFill="1" applyBorder="1" applyAlignment="1" quotePrefix="1">
      <alignment horizontal="right"/>
    </xf>
    <xf numFmtId="2" fontId="0" fillId="0" borderId="10" xfId="0" applyNumberFormat="1" applyFont="1" applyBorder="1" applyAlignment="1">
      <alignment horizontal="center"/>
    </xf>
    <xf numFmtId="2" fontId="37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164" fontId="22" fillId="0" borderId="10" xfId="0" applyNumberFormat="1" applyFont="1" applyBorder="1" applyAlignment="1">
      <alignment/>
    </xf>
    <xf numFmtId="164" fontId="22" fillId="0" borderId="10" xfId="0" applyNumberFormat="1" applyFont="1" applyBorder="1" applyAlignment="1">
      <alignment horizontal="right"/>
    </xf>
    <xf numFmtId="164" fontId="21" fillId="0" borderId="10" xfId="0" applyNumberFormat="1" applyFont="1" applyBorder="1" applyAlignment="1">
      <alignment horizontal="right"/>
    </xf>
    <xf numFmtId="0" fontId="22" fillId="0" borderId="10" xfId="0" applyFont="1" applyBorder="1" applyAlignment="1">
      <alignment horizontal="center"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right"/>
    </xf>
    <xf numFmtId="0" fontId="22" fillId="0" borderId="0" xfId="0" applyFont="1" applyAlignment="1">
      <alignment/>
    </xf>
    <xf numFmtId="44" fontId="22" fillId="0" borderId="10" xfId="0" applyNumberFormat="1" applyFont="1" applyBorder="1" applyAlignment="1">
      <alignment/>
    </xf>
    <xf numFmtId="44" fontId="22" fillId="0" borderId="10" xfId="0" applyNumberFormat="1" applyFont="1" applyBorder="1" applyAlignment="1">
      <alignment horizontal="right"/>
    </xf>
    <xf numFmtId="0" fontId="2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2" fontId="0" fillId="0" borderId="10" xfId="0" applyNumberFormat="1" applyFill="1" applyBorder="1" applyAlignment="1">
      <alignment horizontal="center"/>
    </xf>
    <xf numFmtId="0" fontId="22" fillId="0" borderId="0" xfId="0" applyFont="1" applyAlignment="1">
      <alignment horizontal="right"/>
    </xf>
    <xf numFmtId="164" fontId="29" fillId="0" borderId="10" xfId="43" applyNumberForma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37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right"/>
    </xf>
    <xf numFmtId="164" fontId="40" fillId="0" borderId="10" xfId="0" applyNumberFormat="1" applyFont="1" applyBorder="1" applyAlignment="1">
      <alignment horizontal="right"/>
    </xf>
    <xf numFmtId="164" fontId="40" fillId="0" borderId="10" xfId="0" applyNumberFormat="1" applyFont="1" applyBorder="1" applyAlignment="1">
      <alignment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right"/>
    </xf>
    <xf numFmtId="0" fontId="42" fillId="0" borderId="10" xfId="0" applyFont="1" applyFill="1" applyBorder="1" applyAlignment="1">
      <alignment/>
    </xf>
    <xf numFmtId="0" fontId="40" fillId="0" borderId="10" xfId="0" applyFont="1" applyFill="1" applyBorder="1" applyAlignment="1">
      <alignment horizontal="right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can-collectieven.nl/document/rekentool-landschapspakketten-achterdeur" TargetMode="External" /><Relationship Id="rId2" Type="http://schemas.openxmlformats.org/officeDocument/2006/relationships/hyperlink" Target="http://scan-collectieven.nl/document/rekentool-landschapspakketten-achterdeur" TargetMode="External" /><Relationship Id="rId3" Type="http://schemas.openxmlformats.org/officeDocument/2006/relationships/hyperlink" Target="http://scan-collectieven.nl/document/rekentool-landschapspakketten-achterdeur" TargetMode="External" /><Relationship Id="rId4" Type="http://schemas.openxmlformats.org/officeDocument/2006/relationships/hyperlink" Target="http://scan-collectieven.nl/document/rekentool-landschapspakketten-achterdeur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5"/>
  <sheetViews>
    <sheetView zoomScalePageLayoutView="0" workbookViewId="0" topLeftCell="A31">
      <selection activeCell="B44" sqref="B44"/>
    </sheetView>
  </sheetViews>
  <sheetFormatPr defaultColWidth="9.140625" defaultRowHeight="15"/>
  <cols>
    <col min="1" max="1" width="7.8515625" style="3" customWidth="1"/>
    <col min="2" max="2" width="66.00390625" style="0" bestFit="1" customWidth="1"/>
    <col min="3" max="3" width="17.140625" style="5" customWidth="1"/>
    <col min="4" max="4" width="18.140625" style="6" bestFit="1" customWidth="1"/>
    <col min="5" max="5" width="17.7109375" style="5" bestFit="1" customWidth="1"/>
    <col min="6" max="6" width="8.28125" style="19" bestFit="1" customWidth="1"/>
  </cols>
  <sheetData>
    <row r="1" spans="1:3" ht="15.75">
      <c r="A1" s="2" t="s">
        <v>199</v>
      </c>
      <c r="C1" s="4"/>
    </row>
    <row r="3" spans="1:6" s="1" customFormat="1" ht="28.5">
      <c r="A3" s="7" t="s">
        <v>0</v>
      </c>
      <c r="B3" s="8" t="s">
        <v>1</v>
      </c>
      <c r="C3" s="10" t="s">
        <v>125</v>
      </c>
      <c r="D3" s="10" t="s">
        <v>107</v>
      </c>
      <c r="E3" s="10" t="s">
        <v>108</v>
      </c>
      <c r="F3" s="20" t="s">
        <v>109</v>
      </c>
    </row>
    <row r="4" spans="1:6" s="1" customFormat="1" ht="28.5">
      <c r="A4" s="7"/>
      <c r="B4" s="8" t="s">
        <v>129</v>
      </c>
      <c r="C4" s="11" t="s">
        <v>126</v>
      </c>
      <c r="D4" s="12" t="s">
        <v>127</v>
      </c>
      <c r="E4" s="12" t="s">
        <v>128</v>
      </c>
      <c r="F4" s="20"/>
    </row>
    <row r="5" spans="1:6" s="1" customFormat="1" ht="14.25">
      <c r="A5" s="7">
        <v>1</v>
      </c>
      <c r="B5" s="8" t="s">
        <v>2</v>
      </c>
      <c r="C5" s="9"/>
      <c r="D5" s="13"/>
      <c r="E5" s="9"/>
      <c r="F5" s="21"/>
    </row>
    <row r="6" spans="1:6" ht="14.25">
      <c r="A6" s="15" t="s">
        <v>3</v>
      </c>
      <c r="B6" s="15" t="s">
        <v>4</v>
      </c>
      <c r="C6" s="16">
        <f>D6+E6</f>
        <v>400.06941504</v>
      </c>
      <c r="D6" s="13">
        <v>333.3911792</v>
      </c>
      <c r="E6" s="17">
        <f>D6*0.2</f>
        <v>66.67823584</v>
      </c>
      <c r="F6" s="21" t="s">
        <v>5</v>
      </c>
    </row>
    <row r="7" spans="1:6" ht="14.25">
      <c r="A7" s="15" t="s">
        <v>6</v>
      </c>
      <c r="B7" s="15" t="s">
        <v>7</v>
      </c>
      <c r="C7" s="16">
        <f aca="true" t="shared" si="0" ref="C7:C83">D7+E7</f>
        <v>583.0774193280001</v>
      </c>
      <c r="D7" s="13">
        <v>485.8978494400001</v>
      </c>
      <c r="E7" s="17">
        <f aca="true" t="shared" si="1" ref="E7:E93">D7*0.2</f>
        <v>97.17956988800002</v>
      </c>
      <c r="F7" s="21" t="s">
        <v>5</v>
      </c>
    </row>
    <row r="8" spans="1:6" ht="14.25">
      <c r="A8" s="15" t="s">
        <v>8</v>
      </c>
      <c r="B8" s="15" t="s">
        <v>9</v>
      </c>
      <c r="C8" s="16">
        <f t="shared" si="0"/>
        <v>779.645072448</v>
      </c>
      <c r="D8" s="13">
        <v>649.70422704</v>
      </c>
      <c r="E8" s="17">
        <f t="shared" si="1"/>
        <v>129.940845408</v>
      </c>
      <c r="F8" s="21" t="s">
        <v>5</v>
      </c>
    </row>
    <row r="9" spans="1:6" ht="14.25">
      <c r="A9" s="15" t="s">
        <v>10</v>
      </c>
      <c r="B9" s="15" t="s">
        <v>11</v>
      </c>
      <c r="C9" s="16">
        <f t="shared" si="0"/>
        <v>877.5561510719999</v>
      </c>
      <c r="D9" s="13">
        <v>731.29679256</v>
      </c>
      <c r="E9" s="17">
        <f t="shared" si="1"/>
        <v>146.259358512</v>
      </c>
      <c r="F9" s="21" t="s">
        <v>5</v>
      </c>
    </row>
    <row r="10" spans="1:6" ht="14.25">
      <c r="A10" s="15" t="s">
        <v>12</v>
      </c>
      <c r="B10" s="15" t="s">
        <v>13</v>
      </c>
      <c r="C10" s="16">
        <f t="shared" si="0"/>
        <v>1500.6481199999998</v>
      </c>
      <c r="D10" s="13">
        <v>1250.5401</v>
      </c>
      <c r="E10" s="17">
        <f t="shared" si="1"/>
        <v>250.10802</v>
      </c>
      <c r="F10" s="21" t="s">
        <v>5</v>
      </c>
    </row>
    <row r="11" spans="1:6" ht="14.25">
      <c r="A11" s="15" t="s">
        <v>14</v>
      </c>
      <c r="B11" s="15" t="s">
        <v>15</v>
      </c>
      <c r="C11" s="16">
        <f t="shared" si="0"/>
        <v>1625.1848941935482</v>
      </c>
      <c r="D11" s="13">
        <v>1354.3207451612902</v>
      </c>
      <c r="E11" s="17">
        <f t="shared" si="1"/>
        <v>270.86414903225807</v>
      </c>
      <c r="F11" s="21" t="s">
        <v>5</v>
      </c>
    </row>
    <row r="12" spans="1:6" ht="14.25">
      <c r="A12" s="15" t="s">
        <v>16</v>
      </c>
      <c r="B12" s="15" t="s">
        <v>17</v>
      </c>
      <c r="C12" s="16">
        <f t="shared" si="0"/>
        <v>1734.1545716129033</v>
      </c>
      <c r="D12" s="13">
        <v>1445.1288096774194</v>
      </c>
      <c r="E12" s="17">
        <f t="shared" si="1"/>
        <v>289.0257619354839</v>
      </c>
      <c r="F12" s="21" t="s">
        <v>5</v>
      </c>
    </row>
    <row r="13" spans="1:6" ht="14.25">
      <c r="A13" s="15" t="s">
        <v>18</v>
      </c>
      <c r="B13" s="15" t="s">
        <v>19</v>
      </c>
      <c r="C13" s="16">
        <f t="shared" si="0"/>
        <v>1843.124249032258</v>
      </c>
      <c r="D13" s="13">
        <v>1535.9368741935482</v>
      </c>
      <c r="E13" s="17">
        <f t="shared" si="1"/>
        <v>307.1873748387097</v>
      </c>
      <c r="F13" s="21" t="s">
        <v>5</v>
      </c>
    </row>
    <row r="14" spans="1:6" ht="14.25">
      <c r="A14" s="15" t="s">
        <v>20</v>
      </c>
      <c r="B14" s="15" t="s">
        <v>21</v>
      </c>
      <c r="C14" s="16">
        <f t="shared" si="0"/>
        <v>1983.22812</v>
      </c>
      <c r="D14" s="13">
        <v>1652.6901</v>
      </c>
      <c r="E14" s="17">
        <f t="shared" si="1"/>
        <v>330.53802</v>
      </c>
      <c r="F14" s="21" t="s">
        <v>5</v>
      </c>
    </row>
    <row r="15" spans="1:6" ht="14.25">
      <c r="A15" s="15" t="s">
        <v>22</v>
      </c>
      <c r="B15" s="15" t="s">
        <v>23</v>
      </c>
      <c r="C15" s="16">
        <f t="shared" si="0"/>
        <v>2208.43212</v>
      </c>
      <c r="D15" s="13">
        <v>1840.3600999999999</v>
      </c>
      <c r="E15" s="17">
        <f t="shared" si="1"/>
        <v>368.07202</v>
      </c>
      <c r="F15" s="21" t="s">
        <v>5</v>
      </c>
    </row>
    <row r="16" spans="1:6" ht="14.25">
      <c r="A16" s="15" t="s">
        <v>24</v>
      </c>
      <c r="B16" s="15" t="s">
        <v>25</v>
      </c>
      <c r="C16" s="16">
        <f t="shared" si="0"/>
        <v>2433.63612</v>
      </c>
      <c r="D16" s="13">
        <v>2028.0301</v>
      </c>
      <c r="E16" s="17">
        <f t="shared" si="1"/>
        <v>405.60602</v>
      </c>
      <c r="F16" s="21" t="s">
        <v>5</v>
      </c>
    </row>
    <row r="17" spans="1:6" ht="14.25">
      <c r="A17" s="15" t="s">
        <v>26</v>
      </c>
      <c r="B17" s="15" t="s">
        <v>27</v>
      </c>
      <c r="C17" s="16">
        <f t="shared" si="0"/>
        <v>328.56146496</v>
      </c>
      <c r="D17" s="13">
        <v>273.8012208</v>
      </c>
      <c r="E17" s="17">
        <f t="shared" si="1"/>
        <v>54.760244160000006</v>
      </c>
      <c r="F17" s="21" t="s">
        <v>5</v>
      </c>
    </row>
    <row r="18" spans="1:6" ht="14.25">
      <c r="A18" s="15" t="s">
        <v>28</v>
      </c>
      <c r="B18" s="15" t="s">
        <v>29</v>
      </c>
      <c r="C18" s="16">
        <f t="shared" si="0"/>
        <v>328.56146496</v>
      </c>
      <c r="D18" s="13">
        <v>273.8012208</v>
      </c>
      <c r="E18" s="17">
        <f t="shared" si="1"/>
        <v>54.760244160000006</v>
      </c>
      <c r="F18" s="21" t="s">
        <v>5</v>
      </c>
    </row>
    <row r="19" spans="1:6" ht="14.25">
      <c r="A19" s="15" t="s">
        <v>112</v>
      </c>
      <c r="B19" s="15" t="s">
        <v>113</v>
      </c>
      <c r="C19" s="16">
        <f t="shared" si="0"/>
        <v>2884.04412</v>
      </c>
      <c r="D19" s="13">
        <v>2403.3701</v>
      </c>
      <c r="E19" s="17">
        <f t="shared" si="1"/>
        <v>480.67402000000004</v>
      </c>
      <c r="F19" s="21" t="s">
        <v>5</v>
      </c>
    </row>
    <row r="20" spans="1:6" ht="14.25">
      <c r="A20" s="15" t="s">
        <v>110</v>
      </c>
      <c r="B20" s="15" t="s">
        <v>114</v>
      </c>
      <c r="C20" s="16">
        <f t="shared" si="0"/>
        <v>2884.04412</v>
      </c>
      <c r="D20" s="13">
        <v>2403.3701</v>
      </c>
      <c r="E20" s="17">
        <f t="shared" si="1"/>
        <v>480.67402000000004</v>
      </c>
      <c r="F20" s="21" t="s">
        <v>5</v>
      </c>
    </row>
    <row r="21" spans="1:6" ht="14.25">
      <c r="A21" s="15" t="s">
        <v>111</v>
      </c>
      <c r="B21" s="15" t="s">
        <v>115</v>
      </c>
      <c r="C21" s="16">
        <f t="shared" si="0"/>
        <v>2884.04412</v>
      </c>
      <c r="D21" s="13">
        <v>2403.3701</v>
      </c>
      <c r="E21" s="17">
        <f t="shared" si="1"/>
        <v>480.67402000000004</v>
      </c>
      <c r="F21" s="21" t="s">
        <v>5</v>
      </c>
    </row>
    <row r="22" spans="1:6" ht="14.25">
      <c r="A22" s="15" t="s">
        <v>167</v>
      </c>
      <c r="B22" s="15" t="s">
        <v>171</v>
      </c>
      <c r="C22" s="16">
        <f t="shared" si="0"/>
        <v>290.4</v>
      </c>
      <c r="D22" s="13">
        <v>242</v>
      </c>
      <c r="E22" s="17">
        <f t="shared" si="1"/>
        <v>48.400000000000006</v>
      </c>
      <c r="F22" s="21" t="s">
        <v>5</v>
      </c>
    </row>
    <row r="23" spans="1:6" ht="14.25">
      <c r="A23" s="15" t="s">
        <v>168</v>
      </c>
      <c r="B23" s="15" t="s">
        <v>172</v>
      </c>
      <c r="C23" s="16">
        <f t="shared" si="0"/>
        <v>290.4</v>
      </c>
      <c r="D23" s="13">
        <v>242</v>
      </c>
      <c r="E23" s="17">
        <f t="shared" si="1"/>
        <v>48.400000000000006</v>
      </c>
      <c r="F23" s="21" t="s">
        <v>5</v>
      </c>
    </row>
    <row r="24" spans="1:6" ht="14.25">
      <c r="A24" s="15" t="s">
        <v>169</v>
      </c>
      <c r="B24" s="15" t="s">
        <v>173</v>
      </c>
      <c r="C24" s="16">
        <f t="shared" si="0"/>
        <v>290.4</v>
      </c>
      <c r="D24" s="13">
        <v>242</v>
      </c>
      <c r="E24" s="17">
        <f t="shared" si="1"/>
        <v>48.400000000000006</v>
      </c>
      <c r="F24" s="21" t="s">
        <v>5</v>
      </c>
    </row>
    <row r="25" spans="1:6" ht="14.25">
      <c r="A25" s="15" t="s">
        <v>170</v>
      </c>
      <c r="B25" s="15" t="s">
        <v>174</v>
      </c>
      <c r="C25" s="16">
        <f t="shared" si="0"/>
        <v>290.4</v>
      </c>
      <c r="D25" s="13">
        <v>242</v>
      </c>
      <c r="E25" s="17">
        <f t="shared" si="1"/>
        <v>48.400000000000006</v>
      </c>
      <c r="F25" s="21" t="s">
        <v>5</v>
      </c>
    </row>
    <row r="26" spans="1:6" s="1" customFormat="1" ht="14.25">
      <c r="A26" s="7">
        <v>2</v>
      </c>
      <c r="B26" s="8" t="s">
        <v>30</v>
      </c>
      <c r="C26" s="16"/>
      <c r="D26" s="13"/>
      <c r="E26" s="18"/>
      <c r="F26" s="21"/>
    </row>
    <row r="27" spans="1:6" ht="14.25">
      <c r="A27" s="15" t="s">
        <v>3</v>
      </c>
      <c r="B27" s="15" t="s">
        <v>138</v>
      </c>
      <c r="C27" s="16">
        <f t="shared" si="0"/>
        <v>365.256912</v>
      </c>
      <c r="D27" s="13">
        <v>304.38076</v>
      </c>
      <c r="E27" s="17">
        <f t="shared" si="1"/>
        <v>60.876152000000005</v>
      </c>
      <c r="F27" s="21" t="s">
        <v>5</v>
      </c>
    </row>
    <row r="28" spans="1:6" ht="14.25">
      <c r="A28" s="15" t="s">
        <v>6</v>
      </c>
      <c r="B28" s="15" t="s">
        <v>139</v>
      </c>
      <c r="C28" s="16">
        <f t="shared" si="0"/>
        <v>548.2649162880001</v>
      </c>
      <c r="D28" s="13">
        <v>456.88743024000007</v>
      </c>
      <c r="E28" s="17">
        <f t="shared" si="1"/>
        <v>91.37748604800002</v>
      </c>
      <c r="F28" s="21" t="s">
        <v>5</v>
      </c>
    </row>
    <row r="29" spans="1:6" ht="14.25">
      <c r="A29" s="15" t="s">
        <v>8</v>
      </c>
      <c r="B29" s="15" t="s">
        <v>140</v>
      </c>
      <c r="C29" s="16">
        <f t="shared" si="0"/>
        <v>731.2729205760002</v>
      </c>
      <c r="D29" s="13">
        <v>609.3941004800001</v>
      </c>
      <c r="E29" s="17">
        <f t="shared" si="1"/>
        <v>121.87882009600003</v>
      </c>
      <c r="F29" s="21" t="s">
        <v>5</v>
      </c>
    </row>
    <row r="30" spans="1:6" ht="14.25">
      <c r="A30" s="15" t="s">
        <v>31</v>
      </c>
      <c r="B30" s="15" t="s">
        <v>141</v>
      </c>
      <c r="C30" s="16">
        <f t="shared" si="0"/>
        <v>914.2809248640002</v>
      </c>
      <c r="D30" s="13">
        <v>761.9007707200002</v>
      </c>
      <c r="E30" s="17">
        <f t="shared" si="1"/>
        <v>152.38015414400004</v>
      </c>
      <c r="F30" s="21" t="s">
        <v>5</v>
      </c>
    </row>
    <row r="31" spans="1:6" ht="14.25">
      <c r="A31" s="15" t="s">
        <v>12</v>
      </c>
      <c r="B31" s="15" t="s">
        <v>142</v>
      </c>
      <c r="C31" s="16">
        <f t="shared" si="0"/>
        <v>1097.2889291520003</v>
      </c>
      <c r="D31" s="13">
        <v>914.4074409600003</v>
      </c>
      <c r="E31" s="17">
        <f t="shared" si="1"/>
        <v>182.88148819200006</v>
      </c>
      <c r="F31" s="21" t="s">
        <v>5</v>
      </c>
    </row>
    <row r="32" spans="1:6" s="1" customFormat="1" ht="14.25">
      <c r="A32" s="7">
        <v>3</v>
      </c>
      <c r="B32" s="8" t="s">
        <v>32</v>
      </c>
      <c r="C32" s="16"/>
      <c r="D32" s="13"/>
      <c r="E32" s="18"/>
      <c r="F32" s="21"/>
    </row>
    <row r="33" spans="1:6" ht="14.25">
      <c r="A33" s="15" t="s">
        <v>3</v>
      </c>
      <c r="B33" s="15" t="s">
        <v>33</v>
      </c>
      <c r="C33" s="16">
        <f t="shared" si="0"/>
        <v>1094.801984448</v>
      </c>
      <c r="D33" s="13">
        <v>912.33498704</v>
      </c>
      <c r="E33" s="17">
        <f t="shared" si="1"/>
        <v>182.466997408</v>
      </c>
      <c r="F33" s="21" t="s">
        <v>5</v>
      </c>
    </row>
    <row r="34" spans="1:6" ht="14.25">
      <c r="A34" s="15" t="s">
        <v>6</v>
      </c>
      <c r="B34" s="15" t="s">
        <v>34</v>
      </c>
      <c r="C34" s="16">
        <f t="shared" si="0"/>
        <v>1736.8185567360001</v>
      </c>
      <c r="D34" s="13">
        <v>1447.34879728</v>
      </c>
      <c r="E34" s="17">
        <f t="shared" si="1"/>
        <v>289.469759456</v>
      </c>
      <c r="F34" s="21" t="s">
        <v>5</v>
      </c>
    </row>
    <row r="35" spans="1:6" ht="14.25">
      <c r="A35" s="15" t="s">
        <v>8</v>
      </c>
      <c r="B35" s="15" t="s">
        <v>35</v>
      </c>
      <c r="C35" s="16">
        <f t="shared" si="0"/>
        <v>2884.04412</v>
      </c>
      <c r="D35" s="13">
        <v>2403.3701</v>
      </c>
      <c r="E35" s="17">
        <f t="shared" si="1"/>
        <v>480.67402000000004</v>
      </c>
      <c r="F35" s="21" t="s">
        <v>5</v>
      </c>
    </row>
    <row r="36" spans="1:6" ht="14.25">
      <c r="A36" s="15" t="s">
        <v>10</v>
      </c>
      <c r="B36" s="15" t="s">
        <v>36</v>
      </c>
      <c r="C36" s="16">
        <f t="shared" si="0"/>
        <v>2884.04412</v>
      </c>
      <c r="D36" s="13">
        <f>D35</f>
        <v>2403.3701</v>
      </c>
      <c r="E36" s="17">
        <f t="shared" si="1"/>
        <v>480.67402000000004</v>
      </c>
      <c r="F36" s="21" t="s">
        <v>5</v>
      </c>
    </row>
    <row r="37" spans="1:6" ht="14.25">
      <c r="A37" s="15" t="s">
        <v>12</v>
      </c>
      <c r="B37" s="15" t="s">
        <v>37</v>
      </c>
      <c r="C37" s="16">
        <f t="shared" si="0"/>
        <v>1094.801984448</v>
      </c>
      <c r="D37" s="13">
        <f>D33</f>
        <v>912.33498704</v>
      </c>
      <c r="E37" s="17">
        <f t="shared" si="1"/>
        <v>182.466997408</v>
      </c>
      <c r="F37" s="21" t="s">
        <v>5</v>
      </c>
    </row>
    <row r="38" spans="1:6" ht="14.25">
      <c r="A38" s="15" t="s">
        <v>38</v>
      </c>
      <c r="B38" s="15" t="s">
        <v>39</v>
      </c>
      <c r="C38" s="16">
        <f t="shared" si="0"/>
        <v>1736.8185567360001</v>
      </c>
      <c r="D38" s="13">
        <f>D34</f>
        <v>1447.34879728</v>
      </c>
      <c r="E38" s="17">
        <f t="shared" si="1"/>
        <v>289.469759456</v>
      </c>
      <c r="F38" s="21" t="s">
        <v>5</v>
      </c>
    </row>
    <row r="39" spans="1:6" ht="14.25">
      <c r="A39" s="15" t="s">
        <v>16</v>
      </c>
      <c r="B39" s="15" t="s">
        <v>40</v>
      </c>
      <c r="C39" s="16">
        <f t="shared" si="0"/>
        <v>2884.04412</v>
      </c>
      <c r="D39" s="13">
        <f>D35</f>
        <v>2403.3701</v>
      </c>
      <c r="E39" s="17">
        <f t="shared" si="1"/>
        <v>480.67402000000004</v>
      </c>
      <c r="F39" s="21" t="s">
        <v>5</v>
      </c>
    </row>
    <row r="40" spans="1:6" ht="14.25">
      <c r="A40" s="15" t="s">
        <v>18</v>
      </c>
      <c r="B40" s="15" t="s">
        <v>41</v>
      </c>
      <c r="C40" s="16">
        <f t="shared" si="0"/>
        <v>2884.04412</v>
      </c>
      <c r="D40" s="13">
        <f>D36</f>
        <v>2403.3701</v>
      </c>
      <c r="E40" s="17">
        <f t="shared" si="1"/>
        <v>480.67402000000004</v>
      </c>
      <c r="F40" s="21" t="s">
        <v>5</v>
      </c>
    </row>
    <row r="41" spans="1:6" ht="14.25">
      <c r="A41" s="15" t="s">
        <v>42</v>
      </c>
      <c r="B41" s="15" t="s">
        <v>195</v>
      </c>
      <c r="C41" s="16">
        <f t="shared" si="0"/>
        <v>865.2132359999996</v>
      </c>
      <c r="D41" s="13">
        <v>721.0110299999997</v>
      </c>
      <c r="E41" s="17">
        <f t="shared" si="1"/>
        <v>144.20220599999993</v>
      </c>
      <c r="F41" s="21" t="s">
        <v>5</v>
      </c>
    </row>
    <row r="42" spans="1:6" ht="14.25">
      <c r="A42" s="15" t="s">
        <v>22</v>
      </c>
      <c r="B42" s="15" t="s">
        <v>196</v>
      </c>
      <c r="C42" s="16">
        <f t="shared" si="0"/>
        <v>1153.6176479999997</v>
      </c>
      <c r="D42" s="13">
        <v>961.3480399999997</v>
      </c>
      <c r="E42" s="17">
        <f t="shared" si="1"/>
        <v>192.26960799999995</v>
      </c>
      <c r="F42" s="21" t="s">
        <v>5</v>
      </c>
    </row>
    <row r="43" spans="1:6" ht="14.25">
      <c r="A43" s="15" t="s">
        <v>43</v>
      </c>
      <c r="B43" s="15" t="s">
        <v>197</v>
      </c>
      <c r="C43" s="16">
        <f t="shared" si="0"/>
        <v>1730.4264719999996</v>
      </c>
      <c r="D43" s="13">
        <v>1442.0220599999998</v>
      </c>
      <c r="E43" s="17">
        <f t="shared" si="1"/>
        <v>288.404412</v>
      </c>
      <c r="F43" s="21" t="s">
        <v>5</v>
      </c>
    </row>
    <row r="44" spans="1:6" ht="14.25">
      <c r="A44" s="15" t="s">
        <v>44</v>
      </c>
      <c r="B44" s="15" t="s">
        <v>198</v>
      </c>
      <c r="C44" s="16">
        <f t="shared" si="0"/>
        <v>2307.2352960000003</v>
      </c>
      <c r="D44" s="13">
        <v>1922.6960800000002</v>
      </c>
      <c r="E44" s="17">
        <f t="shared" si="1"/>
        <v>384.53921600000007</v>
      </c>
      <c r="F44" s="21" t="s">
        <v>5</v>
      </c>
    </row>
    <row r="45" spans="1:6" ht="14.25">
      <c r="A45" s="49" t="s">
        <v>28</v>
      </c>
      <c r="B45" s="49" t="s">
        <v>191</v>
      </c>
      <c r="C45" s="50"/>
      <c r="D45" s="50"/>
      <c r="E45" s="50"/>
      <c r="F45" s="21" t="s">
        <v>5</v>
      </c>
    </row>
    <row r="46" spans="1:6" ht="14.25">
      <c r="A46" s="15" t="s">
        <v>112</v>
      </c>
      <c r="B46" s="15" t="s">
        <v>116</v>
      </c>
      <c r="C46" s="13" t="s">
        <v>88</v>
      </c>
      <c r="D46" s="13" t="s">
        <v>88</v>
      </c>
      <c r="E46" s="13" t="s">
        <v>88</v>
      </c>
      <c r="F46" s="21" t="s">
        <v>5</v>
      </c>
    </row>
    <row r="47" spans="1:6" s="1" customFormat="1" ht="14.25">
      <c r="A47" s="7">
        <v>4</v>
      </c>
      <c r="B47" s="8" t="s">
        <v>45</v>
      </c>
      <c r="C47" s="16"/>
      <c r="D47" s="13"/>
      <c r="E47" s="18"/>
      <c r="F47" s="21"/>
    </row>
    <row r="48" spans="1:6" s="23" customFormat="1" ht="14.25">
      <c r="A48" s="24" t="s">
        <v>3</v>
      </c>
      <c r="B48" s="26" t="s">
        <v>176</v>
      </c>
      <c r="C48" s="25">
        <f t="shared" si="0"/>
        <v>152.007987915258</v>
      </c>
      <c r="D48" s="22">
        <v>126.673323262715</v>
      </c>
      <c r="E48" s="22">
        <f t="shared" si="1"/>
        <v>25.334664652543</v>
      </c>
      <c r="F48" s="29" t="s">
        <v>46</v>
      </c>
    </row>
    <row r="49" spans="1:6" s="1" customFormat="1" ht="14.25">
      <c r="A49" s="14" t="s">
        <v>6</v>
      </c>
      <c r="B49" s="14" t="s">
        <v>137</v>
      </c>
      <c r="C49" s="16">
        <f t="shared" si="0"/>
        <v>421.97946</v>
      </c>
      <c r="D49" s="13">
        <v>351.64955000000003</v>
      </c>
      <c r="E49" s="13">
        <f t="shared" si="1"/>
        <v>70.32991000000001</v>
      </c>
      <c r="F49" s="21" t="s">
        <v>5</v>
      </c>
    </row>
    <row r="50" spans="1:6" s="1" customFormat="1" ht="14.25">
      <c r="A50" s="14" t="s">
        <v>8</v>
      </c>
      <c r="B50" s="14" t="s">
        <v>175</v>
      </c>
      <c r="C50" s="16">
        <v>152.01</v>
      </c>
      <c r="D50" s="13">
        <v>126.67</v>
      </c>
      <c r="E50" s="13">
        <v>25.33</v>
      </c>
      <c r="F50" s="21" t="s">
        <v>46</v>
      </c>
    </row>
    <row r="51" spans="1:6" s="1" customFormat="1" ht="14.25">
      <c r="A51" s="49" t="s">
        <v>31</v>
      </c>
      <c r="B51" s="49" t="s">
        <v>179</v>
      </c>
      <c r="C51" s="51">
        <f>D51+E51</f>
        <v>470.82000000000005</v>
      </c>
      <c r="D51" s="50">
        <v>392.35</v>
      </c>
      <c r="E51" s="50">
        <f>D51*0.2</f>
        <v>78.47000000000001</v>
      </c>
      <c r="F51" s="52" t="s">
        <v>81</v>
      </c>
    </row>
    <row r="52" spans="1:6" s="1" customFormat="1" ht="14.25">
      <c r="A52" s="49" t="s">
        <v>12</v>
      </c>
      <c r="B52" s="49" t="s">
        <v>180</v>
      </c>
      <c r="C52" s="51">
        <f>D52+E52</f>
        <v>650.016</v>
      </c>
      <c r="D52" s="50">
        <v>541.68</v>
      </c>
      <c r="E52" s="50">
        <f>D52*0.2</f>
        <v>108.336</v>
      </c>
      <c r="F52" s="52" t="s">
        <v>81</v>
      </c>
    </row>
    <row r="53" spans="1:6" s="1" customFormat="1" ht="14.25">
      <c r="A53" s="49" t="s">
        <v>38</v>
      </c>
      <c r="B53" s="49" t="s">
        <v>181</v>
      </c>
      <c r="C53" s="51">
        <f>D53+E53</f>
        <v>833.016</v>
      </c>
      <c r="D53" s="50">
        <v>694.18</v>
      </c>
      <c r="E53" s="50">
        <f>D53*0.2</f>
        <v>138.83599999999998</v>
      </c>
      <c r="F53" s="52" t="s">
        <v>81</v>
      </c>
    </row>
    <row r="54" spans="1:6" s="1" customFormat="1" ht="14.25">
      <c r="A54" s="49" t="s">
        <v>16</v>
      </c>
      <c r="B54" s="49" t="s">
        <v>182</v>
      </c>
      <c r="C54" s="51">
        <f>D54+E54</f>
        <v>1016.028</v>
      </c>
      <c r="D54" s="50">
        <v>846.69</v>
      </c>
      <c r="E54" s="50">
        <f>D54*0.2</f>
        <v>169.33800000000002</v>
      </c>
      <c r="F54" s="52" t="s">
        <v>81</v>
      </c>
    </row>
    <row r="55" spans="1:6" s="1" customFormat="1" ht="14.25">
      <c r="A55" s="49" t="s">
        <v>18</v>
      </c>
      <c r="B55" s="49" t="s">
        <v>183</v>
      </c>
      <c r="C55" s="51">
        <f>D55+E55</f>
        <v>1199.04</v>
      </c>
      <c r="D55" s="50">
        <v>999.2</v>
      </c>
      <c r="E55" s="50">
        <f>D55*0.2</f>
        <v>199.84000000000003</v>
      </c>
      <c r="F55" s="52" t="s">
        <v>81</v>
      </c>
    </row>
    <row r="56" spans="1:6" s="1" customFormat="1" ht="14.25">
      <c r="A56" s="30">
        <v>5</v>
      </c>
      <c r="B56" s="31" t="s">
        <v>47</v>
      </c>
      <c r="C56" s="32">
        <f t="shared" si="0"/>
        <v>0</v>
      </c>
      <c r="D56" s="33"/>
      <c r="E56" s="34"/>
      <c r="F56" s="35"/>
    </row>
    <row r="57" spans="1:6" ht="14.25">
      <c r="A57" s="15" t="s">
        <v>3</v>
      </c>
      <c r="B57" s="15" t="s">
        <v>9</v>
      </c>
      <c r="C57" s="16">
        <f t="shared" si="0"/>
        <v>1500.6481199999998</v>
      </c>
      <c r="D57" s="13">
        <v>1250.5401</v>
      </c>
      <c r="E57" s="17">
        <f t="shared" si="1"/>
        <v>250.10802</v>
      </c>
      <c r="F57" s="21" t="s">
        <v>5</v>
      </c>
    </row>
    <row r="58" spans="1:6" ht="14.25">
      <c r="A58" s="15" t="s">
        <v>6</v>
      </c>
      <c r="B58" s="15" t="s">
        <v>11</v>
      </c>
      <c r="C58" s="16">
        <f t="shared" si="0"/>
        <v>1725.85212</v>
      </c>
      <c r="D58" s="13">
        <v>1438.2101</v>
      </c>
      <c r="E58" s="17">
        <f t="shared" si="1"/>
        <v>287.64202</v>
      </c>
      <c r="F58" s="21" t="s">
        <v>5</v>
      </c>
    </row>
    <row r="59" spans="1:6" ht="14.25">
      <c r="A59" s="15" t="s">
        <v>48</v>
      </c>
      <c r="B59" s="15" t="s">
        <v>13</v>
      </c>
      <c r="C59" s="16">
        <f t="shared" si="0"/>
        <v>1854.5401200000001</v>
      </c>
      <c r="D59" s="13">
        <v>1545.4501</v>
      </c>
      <c r="E59" s="17">
        <f t="shared" si="1"/>
        <v>309.09002000000004</v>
      </c>
      <c r="F59" s="21" t="s">
        <v>5</v>
      </c>
    </row>
    <row r="60" spans="1:6" ht="14.25">
      <c r="A60" s="15" t="s">
        <v>10</v>
      </c>
      <c r="B60" s="15" t="s">
        <v>15</v>
      </c>
      <c r="C60" s="16">
        <f t="shared" si="0"/>
        <v>1983.22812</v>
      </c>
      <c r="D60" s="13">
        <v>1652.6901</v>
      </c>
      <c r="E60" s="17">
        <f t="shared" si="1"/>
        <v>330.53802</v>
      </c>
      <c r="F60" s="21" t="s">
        <v>5</v>
      </c>
    </row>
    <row r="61" spans="1:6" ht="14.25">
      <c r="A61" s="15" t="s">
        <v>12</v>
      </c>
      <c r="B61" s="15" t="s">
        <v>17</v>
      </c>
      <c r="C61" s="16">
        <f t="shared" si="0"/>
        <v>2073.30972</v>
      </c>
      <c r="D61" s="13">
        <v>1727.7581</v>
      </c>
      <c r="E61" s="17">
        <f t="shared" si="1"/>
        <v>345.55162</v>
      </c>
      <c r="F61" s="21" t="s">
        <v>5</v>
      </c>
    </row>
    <row r="62" spans="1:6" ht="14.25">
      <c r="A62" s="15" t="s">
        <v>38</v>
      </c>
      <c r="B62" s="15" t="s">
        <v>19</v>
      </c>
      <c r="C62" s="16">
        <f t="shared" si="0"/>
        <v>2163.39132</v>
      </c>
      <c r="D62" s="13">
        <v>1802.8261</v>
      </c>
      <c r="E62" s="17">
        <f t="shared" si="1"/>
        <v>360.56522</v>
      </c>
      <c r="F62" s="21" t="s">
        <v>5</v>
      </c>
    </row>
    <row r="63" spans="1:6" ht="14.25">
      <c r="A63" s="15" t="s">
        <v>16</v>
      </c>
      <c r="B63" s="15" t="s">
        <v>21</v>
      </c>
      <c r="C63" s="16">
        <f t="shared" si="0"/>
        <v>2253.47292</v>
      </c>
      <c r="D63" s="13">
        <v>1877.8941</v>
      </c>
      <c r="E63" s="17">
        <f t="shared" si="1"/>
        <v>375.57882</v>
      </c>
      <c r="F63" s="21" t="s">
        <v>5</v>
      </c>
    </row>
    <row r="64" spans="1:6" ht="14.25">
      <c r="A64" s="15" t="s">
        <v>18</v>
      </c>
      <c r="B64" s="15" t="s">
        <v>49</v>
      </c>
      <c r="C64" s="16">
        <f t="shared" si="0"/>
        <v>1275.44412</v>
      </c>
      <c r="D64" s="13">
        <v>1062.8701</v>
      </c>
      <c r="E64" s="17">
        <f t="shared" si="1"/>
        <v>212.57402000000002</v>
      </c>
      <c r="F64" s="21" t="s">
        <v>5</v>
      </c>
    </row>
    <row r="65" spans="1:6" ht="14.25">
      <c r="A65" s="15" t="s">
        <v>42</v>
      </c>
      <c r="B65" s="15" t="s">
        <v>50</v>
      </c>
      <c r="C65" s="16">
        <f t="shared" si="0"/>
        <v>1436.304</v>
      </c>
      <c r="D65" s="13">
        <v>1196.92</v>
      </c>
      <c r="E65" s="17">
        <f t="shared" si="1"/>
        <v>239.38400000000001</v>
      </c>
      <c r="F65" s="21" t="s">
        <v>5</v>
      </c>
    </row>
    <row r="66" spans="1:6" ht="14.25">
      <c r="A66" s="15" t="s">
        <v>22</v>
      </c>
      <c r="B66" s="15" t="s">
        <v>117</v>
      </c>
      <c r="C66" s="16">
        <f t="shared" si="0"/>
        <v>2884.044</v>
      </c>
      <c r="D66" s="13">
        <v>2403.37</v>
      </c>
      <c r="E66" s="17">
        <f t="shared" si="1"/>
        <v>480.674</v>
      </c>
      <c r="F66" s="21" t="s">
        <v>5</v>
      </c>
    </row>
    <row r="67" spans="1:6" ht="14.25">
      <c r="A67" s="15" t="s">
        <v>43</v>
      </c>
      <c r="B67" s="15" t="s">
        <v>118</v>
      </c>
      <c r="C67" s="16">
        <f t="shared" si="0"/>
        <v>2884.044</v>
      </c>
      <c r="D67" s="13">
        <v>2403.37</v>
      </c>
      <c r="E67" s="17">
        <f t="shared" si="1"/>
        <v>480.674</v>
      </c>
      <c r="F67" s="21" t="s">
        <v>5</v>
      </c>
    </row>
    <row r="68" spans="1:6" s="1" customFormat="1" ht="14.25">
      <c r="A68" s="7">
        <v>6</v>
      </c>
      <c r="B68" s="8" t="s">
        <v>51</v>
      </c>
      <c r="C68" s="8"/>
      <c r="D68" s="8"/>
      <c r="E68" s="8"/>
      <c r="F68" s="20"/>
    </row>
    <row r="69" spans="1:6" s="1" customFormat="1" ht="14.25">
      <c r="A69" s="14" t="s">
        <v>3</v>
      </c>
      <c r="B69" s="14" t="s">
        <v>121</v>
      </c>
      <c r="C69" s="16">
        <f>D69+E69</f>
        <v>697.2950519999999</v>
      </c>
      <c r="D69" s="13">
        <v>581.07921</v>
      </c>
      <c r="E69" s="17">
        <f>D69*0.2</f>
        <v>116.21584200000001</v>
      </c>
      <c r="F69" s="21" t="s">
        <v>5</v>
      </c>
    </row>
    <row r="70" spans="1:6" s="1" customFormat="1" ht="14.25">
      <c r="A70" s="14" t="s">
        <v>6</v>
      </c>
      <c r="B70" s="14" t="s">
        <v>122</v>
      </c>
      <c r="C70" s="16">
        <f>D70+E70</f>
        <v>2337.12012</v>
      </c>
      <c r="D70" s="13">
        <v>1947.6001</v>
      </c>
      <c r="E70" s="17">
        <f>D70*0.2</f>
        <v>389.52002000000005</v>
      </c>
      <c r="F70" s="21" t="s">
        <v>5</v>
      </c>
    </row>
    <row r="71" spans="1:6" s="1" customFormat="1" ht="14.25">
      <c r="A71" s="14" t="s">
        <v>8</v>
      </c>
      <c r="B71" s="14" t="s">
        <v>124</v>
      </c>
      <c r="C71" s="16">
        <f>D71+E71</f>
        <v>478.1196768</v>
      </c>
      <c r="D71" s="13">
        <v>398.433064</v>
      </c>
      <c r="E71" s="17">
        <f>D71*0.2</f>
        <v>79.6866128</v>
      </c>
      <c r="F71" s="21" t="s">
        <v>5</v>
      </c>
    </row>
    <row r="72" spans="1:6" s="1" customFormat="1" ht="14.25">
      <c r="A72" s="7">
        <v>7</v>
      </c>
      <c r="B72" s="8" t="s">
        <v>52</v>
      </c>
      <c r="C72" s="16"/>
      <c r="D72" s="13"/>
      <c r="E72" s="18"/>
      <c r="F72" s="21"/>
    </row>
    <row r="73" spans="1:6" ht="14.25">
      <c r="A73" s="15" t="s">
        <v>3</v>
      </c>
      <c r="B73" s="15" t="s">
        <v>53</v>
      </c>
      <c r="C73" s="16">
        <f t="shared" si="0"/>
        <v>138.72000000000003</v>
      </c>
      <c r="D73" s="13">
        <v>115.60000000000001</v>
      </c>
      <c r="E73" s="17">
        <f t="shared" si="1"/>
        <v>23.120000000000005</v>
      </c>
      <c r="F73" s="21" t="s">
        <v>5</v>
      </c>
    </row>
    <row r="74" spans="1:6" ht="14.25">
      <c r="A74" s="15" t="s">
        <v>6</v>
      </c>
      <c r="B74" s="15" t="s">
        <v>54</v>
      </c>
      <c r="C74" s="16">
        <f t="shared" si="0"/>
        <v>249.64200000000002</v>
      </c>
      <c r="D74" s="13">
        <v>208.03500000000003</v>
      </c>
      <c r="E74" s="17">
        <f t="shared" si="1"/>
        <v>41.607000000000006</v>
      </c>
      <c r="F74" s="21" t="s">
        <v>5</v>
      </c>
    </row>
    <row r="75" spans="1:6" s="1" customFormat="1" ht="14.25">
      <c r="A75" s="7">
        <v>8</v>
      </c>
      <c r="B75" s="8" t="s">
        <v>55</v>
      </c>
      <c r="C75" s="16"/>
      <c r="D75" s="13"/>
      <c r="E75" s="18"/>
      <c r="F75" s="21"/>
    </row>
    <row r="76" spans="1:6" ht="14.25">
      <c r="A76" s="15" t="s">
        <v>3</v>
      </c>
      <c r="B76" s="15" t="s">
        <v>192</v>
      </c>
      <c r="C76" s="16">
        <f t="shared" si="0"/>
        <v>126.06276480000012</v>
      </c>
      <c r="D76" s="13">
        <v>105.0523040000001</v>
      </c>
      <c r="E76" s="17">
        <f t="shared" si="1"/>
        <v>21.010460800000022</v>
      </c>
      <c r="F76" s="21" t="s">
        <v>5</v>
      </c>
    </row>
    <row r="77" spans="1:6" ht="14.25">
      <c r="A77" s="15" t="s">
        <v>56</v>
      </c>
      <c r="B77" s="15" t="s">
        <v>193</v>
      </c>
      <c r="C77" s="16">
        <f t="shared" si="0"/>
        <v>189.0941472000001</v>
      </c>
      <c r="D77" s="13">
        <f>(D78+D76)/2</f>
        <v>157.57845600000007</v>
      </c>
      <c r="E77" s="17">
        <f t="shared" si="1"/>
        <v>31.515691200000017</v>
      </c>
      <c r="F77" s="21" t="s">
        <v>5</v>
      </c>
    </row>
    <row r="78" spans="1:6" ht="14.25">
      <c r="A78" s="15" t="s">
        <v>48</v>
      </c>
      <c r="B78" s="15" t="s">
        <v>194</v>
      </c>
      <c r="C78" s="16">
        <f t="shared" si="0"/>
        <v>252.12552960000005</v>
      </c>
      <c r="D78" s="13">
        <v>210.10460800000004</v>
      </c>
      <c r="E78" s="17">
        <f>D78*0.2</f>
        <v>42.02092160000001</v>
      </c>
      <c r="F78" s="21" t="s">
        <v>5</v>
      </c>
    </row>
    <row r="79" spans="1:6" ht="14.25">
      <c r="A79" s="15" t="s">
        <v>31</v>
      </c>
      <c r="B79" s="15" t="s">
        <v>163</v>
      </c>
      <c r="C79" s="16">
        <f>D79+E79</f>
        <v>63.03138240000006</v>
      </c>
      <c r="D79" s="17">
        <f>D76/2</f>
        <v>52.52615200000005</v>
      </c>
      <c r="E79" s="13">
        <f>D79*0.2</f>
        <v>10.505230400000011</v>
      </c>
      <c r="F79" s="21" t="s">
        <v>5</v>
      </c>
    </row>
    <row r="80" spans="1:6" ht="14.25">
      <c r="A80" s="15" t="s">
        <v>12</v>
      </c>
      <c r="B80" s="15" t="s">
        <v>164</v>
      </c>
      <c r="C80" s="16">
        <f>D80+E80</f>
        <v>94.54707360000005</v>
      </c>
      <c r="D80" s="17">
        <f>D77/2</f>
        <v>78.78922800000004</v>
      </c>
      <c r="E80" s="13">
        <f>D80*0.2</f>
        <v>15.757845600000008</v>
      </c>
      <c r="F80" s="21" t="s">
        <v>5</v>
      </c>
    </row>
    <row r="81" spans="1:6" ht="14.25">
      <c r="A81" s="15" t="s">
        <v>38</v>
      </c>
      <c r="B81" s="15" t="s">
        <v>165</v>
      </c>
      <c r="C81" s="16">
        <f>D81+E81</f>
        <v>126.06276480000002</v>
      </c>
      <c r="D81" s="17">
        <f>D78/2</f>
        <v>105.05230400000002</v>
      </c>
      <c r="E81" s="13">
        <f>D81*0.2</f>
        <v>21.010460800000004</v>
      </c>
      <c r="F81" s="21" t="s">
        <v>5</v>
      </c>
    </row>
    <row r="82" spans="1:6" s="1" customFormat="1" ht="14.25">
      <c r="A82" s="7">
        <v>9</v>
      </c>
      <c r="B82" s="8" t="s">
        <v>57</v>
      </c>
      <c r="C82" s="16"/>
      <c r="D82" s="13"/>
      <c r="E82" s="17"/>
      <c r="F82" s="21"/>
    </row>
    <row r="83" spans="1:6" ht="14.25">
      <c r="A83" s="15" t="s">
        <v>3</v>
      </c>
      <c r="B83" s="15" t="s">
        <v>130</v>
      </c>
      <c r="C83" s="16">
        <f t="shared" si="0"/>
        <v>78.468</v>
      </c>
      <c r="D83" s="22">
        <v>65.39</v>
      </c>
      <c r="E83" s="17">
        <f t="shared" si="1"/>
        <v>13.078000000000001</v>
      </c>
      <c r="F83" s="21" t="s">
        <v>58</v>
      </c>
    </row>
    <row r="84" spans="1:6" ht="14.25">
      <c r="A84" s="15" t="s">
        <v>6</v>
      </c>
      <c r="B84" s="15" t="s">
        <v>131</v>
      </c>
      <c r="C84" s="16">
        <f>D84+E84</f>
        <v>127.068</v>
      </c>
      <c r="D84" s="13">
        <v>105.89</v>
      </c>
      <c r="E84" s="17">
        <f t="shared" si="1"/>
        <v>21.178</v>
      </c>
      <c r="F84" s="21" t="s">
        <v>58</v>
      </c>
    </row>
    <row r="85" spans="1:6" ht="14.25">
      <c r="A85" s="15" t="s">
        <v>8</v>
      </c>
      <c r="B85" s="15" t="s">
        <v>132</v>
      </c>
      <c r="C85" s="16">
        <f>D85+E85</f>
        <v>58.851000000000006</v>
      </c>
      <c r="D85" s="17">
        <f>D83*0.75</f>
        <v>49.042500000000004</v>
      </c>
      <c r="E85" s="17">
        <f t="shared" si="1"/>
        <v>9.808500000000002</v>
      </c>
      <c r="F85" s="21" t="s">
        <v>58</v>
      </c>
    </row>
    <row r="86" spans="1:6" ht="14.25">
      <c r="A86" s="15" t="s">
        <v>31</v>
      </c>
      <c r="B86" s="15" t="s">
        <v>133</v>
      </c>
      <c r="C86" s="16">
        <f>D86+E86</f>
        <v>95.301</v>
      </c>
      <c r="D86" s="17">
        <f>D84*0.75</f>
        <v>79.4175</v>
      </c>
      <c r="E86" s="17">
        <f t="shared" si="1"/>
        <v>15.883500000000002</v>
      </c>
      <c r="F86" s="21" t="s">
        <v>58</v>
      </c>
    </row>
    <row r="87" spans="1:6" ht="14.25">
      <c r="A87" s="15" t="s">
        <v>152</v>
      </c>
      <c r="B87" s="15"/>
      <c r="C87" s="45" t="s">
        <v>153</v>
      </c>
      <c r="D87" s="17"/>
      <c r="E87" s="17"/>
      <c r="F87" s="21"/>
    </row>
    <row r="88" spans="1:6" s="1" customFormat="1" ht="14.25">
      <c r="A88" s="7">
        <v>10</v>
      </c>
      <c r="B88" s="8" t="s">
        <v>59</v>
      </c>
      <c r="C88" s="16"/>
      <c r="D88" s="13"/>
      <c r="E88" s="18"/>
      <c r="F88" s="21"/>
    </row>
    <row r="89" spans="1:6" ht="14.25">
      <c r="A89" s="15" t="s">
        <v>3</v>
      </c>
      <c r="B89" s="15" t="s">
        <v>60</v>
      </c>
      <c r="C89" s="16">
        <f>D89+E89</f>
        <v>0.6277200000000001</v>
      </c>
      <c r="D89" s="13">
        <v>0.5231</v>
      </c>
      <c r="E89" s="17">
        <f t="shared" si="1"/>
        <v>0.10462</v>
      </c>
      <c r="F89" s="21" t="s">
        <v>61</v>
      </c>
    </row>
    <row r="90" spans="1:6" ht="14.25">
      <c r="A90" s="15" t="s">
        <v>6</v>
      </c>
      <c r="B90" s="15" t="s">
        <v>62</v>
      </c>
      <c r="C90" s="16">
        <f>D90+E90</f>
        <v>0.6277200000000001</v>
      </c>
      <c r="D90" s="13">
        <v>0.5231</v>
      </c>
      <c r="E90" s="17">
        <f>D90*0.2</f>
        <v>0.10462</v>
      </c>
      <c r="F90" s="21" t="s">
        <v>61</v>
      </c>
    </row>
    <row r="91" spans="1:6" s="1" customFormat="1" ht="14.25">
      <c r="A91" s="7">
        <v>11</v>
      </c>
      <c r="B91" s="8" t="s">
        <v>63</v>
      </c>
      <c r="C91" s="16"/>
      <c r="D91" s="13"/>
      <c r="E91" s="18"/>
      <c r="F91" s="21"/>
    </row>
    <row r="92" spans="1:6" ht="14.25">
      <c r="A92" s="15" t="s">
        <v>3</v>
      </c>
      <c r="B92" s="15" t="s">
        <v>64</v>
      </c>
      <c r="C92" s="16">
        <f>D92+E92</f>
        <v>0.51</v>
      </c>
      <c r="D92" s="13">
        <v>0.425</v>
      </c>
      <c r="E92" s="17">
        <f t="shared" si="1"/>
        <v>0.085</v>
      </c>
      <c r="F92" s="21" t="s">
        <v>61</v>
      </c>
    </row>
    <row r="93" spans="1:6" ht="14.25">
      <c r="A93" s="15" t="s">
        <v>56</v>
      </c>
      <c r="B93" s="15" t="s">
        <v>65</v>
      </c>
      <c r="C93" s="16">
        <f>D93+E93</f>
        <v>768.804</v>
      </c>
      <c r="D93" s="13">
        <v>640.67</v>
      </c>
      <c r="E93" s="17">
        <f t="shared" si="1"/>
        <v>128.134</v>
      </c>
      <c r="F93" s="21" t="s">
        <v>5</v>
      </c>
    </row>
    <row r="94" spans="1:6" s="1" customFormat="1" ht="14.25">
      <c r="A94" s="7">
        <v>12</v>
      </c>
      <c r="B94" s="8" t="s">
        <v>66</v>
      </c>
      <c r="C94" s="16"/>
      <c r="D94" s="13"/>
      <c r="E94" s="17"/>
      <c r="F94" s="21"/>
    </row>
    <row r="95" spans="1:6" ht="14.25">
      <c r="A95" s="15" t="s">
        <v>3</v>
      </c>
      <c r="B95" s="15" t="s">
        <v>67</v>
      </c>
      <c r="C95" s="16">
        <v>0.18</v>
      </c>
      <c r="D95" s="13">
        <v>0.15</v>
      </c>
      <c r="E95" s="17">
        <f>D95*0.2</f>
        <v>0.03</v>
      </c>
      <c r="F95" s="21" t="s">
        <v>68</v>
      </c>
    </row>
    <row r="96" spans="1:6" ht="14.25">
      <c r="A96" s="15" t="s">
        <v>6</v>
      </c>
      <c r="B96" s="15" t="s">
        <v>134</v>
      </c>
      <c r="C96" s="16">
        <v>0.12000000000000001</v>
      </c>
      <c r="D96" s="13">
        <v>0.1</v>
      </c>
      <c r="E96" s="17">
        <f>D96*0.2</f>
        <v>0.020000000000000004</v>
      </c>
      <c r="F96" s="21" t="s">
        <v>68</v>
      </c>
    </row>
    <row r="97" spans="1:6" ht="14.25">
      <c r="A97" s="15" t="s">
        <v>8</v>
      </c>
      <c r="B97" s="15" t="s">
        <v>69</v>
      </c>
      <c r="C97" s="13">
        <v>0.07</v>
      </c>
      <c r="D97" s="13">
        <v>0.06</v>
      </c>
      <c r="E97" s="17">
        <f>D97*0.2</f>
        <v>0.012</v>
      </c>
      <c r="F97" s="21" t="s">
        <v>68</v>
      </c>
    </row>
    <row r="98" spans="1:6" ht="14.25">
      <c r="A98" s="49" t="s">
        <v>31</v>
      </c>
      <c r="B98" s="49" t="s">
        <v>184</v>
      </c>
      <c r="C98" s="50">
        <v>0.3</v>
      </c>
      <c r="D98" s="50">
        <v>0.25</v>
      </c>
      <c r="E98" s="50">
        <f>D98*0.2</f>
        <v>0.05</v>
      </c>
      <c r="F98" s="52" t="s">
        <v>68</v>
      </c>
    </row>
    <row r="99" spans="1:6" ht="14.25">
      <c r="A99" s="49" t="s">
        <v>12</v>
      </c>
      <c r="B99" s="49" t="s">
        <v>185</v>
      </c>
      <c r="C99" s="50">
        <v>0.25</v>
      </c>
      <c r="D99" s="50">
        <v>0.21</v>
      </c>
      <c r="E99" s="50">
        <f>D99*0.2</f>
        <v>0.042</v>
      </c>
      <c r="F99" s="52" t="s">
        <v>68</v>
      </c>
    </row>
    <row r="100" spans="1:6" s="36" customFormat="1" ht="14.25">
      <c r="A100" s="30">
        <v>13</v>
      </c>
      <c r="B100" s="31" t="s">
        <v>70</v>
      </c>
      <c r="C100" s="32"/>
      <c r="D100" s="33"/>
      <c r="E100" s="34"/>
      <c r="F100" s="35"/>
    </row>
    <row r="101" spans="1:6" s="38" customFormat="1" ht="14.25">
      <c r="A101" s="37" t="s">
        <v>3</v>
      </c>
      <c r="B101" s="37" t="s">
        <v>71</v>
      </c>
      <c r="C101" s="32">
        <f>D101+E101</f>
        <v>1447.3867190200083</v>
      </c>
      <c r="D101" s="33">
        <v>1206.1555991833402</v>
      </c>
      <c r="E101" s="33">
        <f aca="true" t="shared" si="2" ref="E101:E110">D101*0.2</f>
        <v>241.23111983666806</v>
      </c>
      <c r="F101" s="35" t="s">
        <v>81</v>
      </c>
    </row>
    <row r="102" spans="1:6" s="38" customFormat="1" ht="14.25">
      <c r="A102" s="37" t="s">
        <v>6</v>
      </c>
      <c r="B102" s="37" t="s">
        <v>72</v>
      </c>
      <c r="C102" s="32">
        <f>D102+E102</f>
        <v>1653.2542551572071</v>
      </c>
      <c r="D102" s="33">
        <v>1377.7118792976726</v>
      </c>
      <c r="E102" s="33">
        <f t="shared" si="2"/>
        <v>275.5423758595345</v>
      </c>
      <c r="F102" s="35" t="s">
        <v>81</v>
      </c>
    </row>
    <row r="103" spans="1:6" s="38" customFormat="1" ht="14.25">
      <c r="A103" s="37" t="s">
        <v>48</v>
      </c>
      <c r="B103" s="37" t="s">
        <v>73</v>
      </c>
      <c r="C103" s="32">
        <f>D103+E103</f>
        <v>1447.3867190200083</v>
      </c>
      <c r="D103" s="33">
        <v>1206.1555991833402</v>
      </c>
      <c r="E103" s="33">
        <f t="shared" si="2"/>
        <v>241.23111983666806</v>
      </c>
      <c r="F103" s="35" t="s">
        <v>81</v>
      </c>
    </row>
    <row r="104" spans="1:6" s="38" customFormat="1" ht="14.25">
      <c r="A104" s="37" t="s">
        <v>31</v>
      </c>
      <c r="B104" s="37" t="s">
        <v>74</v>
      </c>
      <c r="C104" s="32">
        <f>D104+E104</f>
        <v>1838.438255157207</v>
      </c>
      <c r="D104" s="33">
        <v>1532.0318792976725</v>
      </c>
      <c r="E104" s="33">
        <f t="shared" si="2"/>
        <v>306.40637585953453</v>
      </c>
      <c r="F104" s="35" t="s">
        <v>81</v>
      </c>
    </row>
    <row r="105" spans="1:6" s="38" customFormat="1" ht="14.25">
      <c r="A105" s="37" t="s">
        <v>12</v>
      </c>
      <c r="B105" s="37" t="s">
        <v>154</v>
      </c>
      <c r="C105" s="32">
        <v>1653.25</v>
      </c>
      <c r="D105" s="33">
        <v>1377.71</v>
      </c>
      <c r="E105" s="33">
        <v>275.54</v>
      </c>
      <c r="F105" s="35" t="s">
        <v>81</v>
      </c>
    </row>
    <row r="106" spans="1:6" s="38" customFormat="1" ht="14.25">
      <c r="A106" s="37" t="s">
        <v>38</v>
      </c>
      <c r="B106" s="37" t="s">
        <v>155</v>
      </c>
      <c r="C106" s="39">
        <v>1770.8928472356063</v>
      </c>
      <c r="D106" s="40">
        <v>1475.7440393630052</v>
      </c>
      <c r="E106" s="33">
        <f t="shared" si="2"/>
        <v>295.148807872601</v>
      </c>
      <c r="F106" s="35" t="s">
        <v>81</v>
      </c>
    </row>
    <row r="107" spans="1:6" s="38" customFormat="1" ht="14.25">
      <c r="A107" s="37" t="s">
        <v>16</v>
      </c>
      <c r="B107" s="37" t="s">
        <v>156</v>
      </c>
      <c r="C107" s="39">
        <v>1888.5314393140056</v>
      </c>
      <c r="D107" s="40">
        <v>1573.776199428338</v>
      </c>
      <c r="E107" s="33">
        <f t="shared" si="2"/>
        <v>314.7552398856676</v>
      </c>
      <c r="F107" s="35" t="s">
        <v>81</v>
      </c>
    </row>
    <row r="108" spans="1:6" s="38" customFormat="1" ht="14.25">
      <c r="A108" s="30">
        <v>14</v>
      </c>
      <c r="B108" s="31" t="s">
        <v>75</v>
      </c>
      <c r="C108" s="39"/>
      <c r="D108" s="40"/>
      <c r="E108" s="33"/>
      <c r="F108" s="35"/>
    </row>
    <row r="109" spans="1:6" s="38" customFormat="1" ht="14.25">
      <c r="A109" s="46" t="s">
        <v>157</v>
      </c>
      <c r="B109" s="46" t="s">
        <v>147</v>
      </c>
      <c r="C109" s="39">
        <v>424</v>
      </c>
      <c r="D109" s="40">
        <v>354</v>
      </c>
      <c r="E109" s="33">
        <v>71</v>
      </c>
      <c r="F109" s="35" t="s">
        <v>81</v>
      </c>
    </row>
    <row r="110" spans="1:6" s="36" customFormat="1" ht="14.25">
      <c r="A110" s="44" t="s">
        <v>157</v>
      </c>
      <c r="B110" s="44" t="s">
        <v>77</v>
      </c>
      <c r="C110" s="32">
        <f>D110+E110</f>
        <v>180</v>
      </c>
      <c r="D110" s="33">
        <v>150</v>
      </c>
      <c r="E110" s="33">
        <f t="shared" si="2"/>
        <v>30</v>
      </c>
      <c r="F110" s="35" t="s">
        <v>81</v>
      </c>
    </row>
    <row r="111" spans="1:6" s="36" customFormat="1" ht="14.25">
      <c r="A111" s="30">
        <v>15</v>
      </c>
      <c r="B111" s="31" t="s">
        <v>76</v>
      </c>
      <c r="C111" s="32"/>
      <c r="D111" s="33"/>
      <c r="E111" s="34"/>
      <c r="F111" s="35"/>
    </row>
    <row r="112" spans="1:6" s="38" customFormat="1" ht="14.25">
      <c r="A112" s="37" t="s">
        <v>157</v>
      </c>
      <c r="B112" s="41" t="s">
        <v>147</v>
      </c>
      <c r="C112" s="32">
        <f>D112+E112</f>
        <v>3036.456</v>
      </c>
      <c r="D112" s="33">
        <v>2530.38</v>
      </c>
      <c r="E112" s="33">
        <f>D112*0.2</f>
        <v>506.076</v>
      </c>
      <c r="F112" s="35" t="s">
        <v>81</v>
      </c>
    </row>
    <row r="113" spans="1:6" s="38" customFormat="1" ht="14.25">
      <c r="A113" s="37" t="s">
        <v>157</v>
      </c>
      <c r="B113" s="41" t="s">
        <v>77</v>
      </c>
      <c r="C113" s="32">
        <f>D113+E113</f>
        <v>2415.1800000000003</v>
      </c>
      <c r="D113" s="33">
        <v>2012.65</v>
      </c>
      <c r="E113" s="33">
        <f>D113*0.2</f>
        <v>402.53000000000003</v>
      </c>
      <c r="F113" s="35" t="s">
        <v>81</v>
      </c>
    </row>
    <row r="114" spans="1:6" s="36" customFormat="1" ht="14.25">
      <c r="A114" s="30">
        <v>16</v>
      </c>
      <c r="B114" s="31" t="s">
        <v>78</v>
      </c>
      <c r="C114" s="32"/>
      <c r="D114" s="33"/>
      <c r="E114" s="34"/>
      <c r="F114" s="35"/>
    </row>
    <row r="115" spans="1:6" s="36" customFormat="1" ht="14.25">
      <c r="A115" s="37" t="s">
        <v>158</v>
      </c>
      <c r="B115" s="37" t="s">
        <v>145</v>
      </c>
      <c r="C115" s="32">
        <f>D115+E115</f>
        <v>2318.4</v>
      </c>
      <c r="D115" s="33">
        <v>1932</v>
      </c>
      <c r="E115" s="33">
        <f>D115*0.2</f>
        <v>386.40000000000003</v>
      </c>
      <c r="F115" s="35" t="s">
        <v>81</v>
      </c>
    </row>
    <row r="116" spans="1:6" s="36" customFormat="1" ht="14.25">
      <c r="A116" s="37" t="s">
        <v>158</v>
      </c>
      <c r="B116" s="37" t="s">
        <v>146</v>
      </c>
      <c r="C116" s="32">
        <f>D116+E116</f>
        <v>1845.6</v>
      </c>
      <c r="D116" s="33">
        <v>1538</v>
      </c>
      <c r="E116" s="33">
        <f>D116*0.2</f>
        <v>307.6</v>
      </c>
      <c r="F116" s="35" t="s">
        <v>81</v>
      </c>
    </row>
    <row r="117" spans="1:6" s="38" customFormat="1" ht="14.25">
      <c r="A117" s="37" t="s">
        <v>6</v>
      </c>
      <c r="B117" s="42" t="s">
        <v>143</v>
      </c>
      <c r="C117" s="32">
        <f>D117+E117</f>
        <v>3036.458594675926</v>
      </c>
      <c r="D117" s="33">
        <v>2530.3821622299383</v>
      </c>
      <c r="E117" s="33">
        <f>D117*0.2</f>
        <v>506.0764324459877</v>
      </c>
      <c r="F117" s="35" t="s">
        <v>81</v>
      </c>
    </row>
    <row r="118" spans="1:6" s="38" customFormat="1" ht="14.25">
      <c r="A118" s="37" t="s">
        <v>6</v>
      </c>
      <c r="B118" s="42" t="s">
        <v>144</v>
      </c>
      <c r="C118" s="32">
        <f>D118+E118</f>
        <v>2415.181552310186</v>
      </c>
      <c r="D118" s="33">
        <v>2012.6512935918215</v>
      </c>
      <c r="E118" s="33">
        <f>D118*0.2</f>
        <v>402.53025871836434</v>
      </c>
      <c r="F118" s="35" t="s">
        <v>81</v>
      </c>
    </row>
    <row r="119" spans="1:6" s="1" customFormat="1" ht="14.25">
      <c r="A119" s="7">
        <v>17</v>
      </c>
      <c r="B119" s="8" t="s">
        <v>80</v>
      </c>
      <c r="C119" s="16"/>
      <c r="D119" s="13"/>
      <c r="E119" s="18"/>
      <c r="F119" s="21"/>
    </row>
    <row r="120" spans="1:6" ht="14.25">
      <c r="A120" s="15" t="s">
        <v>3</v>
      </c>
      <c r="B120" s="15" t="s">
        <v>80</v>
      </c>
      <c r="C120" s="16">
        <f>D120+E120</f>
        <v>2789.37170625</v>
      </c>
      <c r="D120" s="13">
        <v>2324.476421875</v>
      </c>
      <c r="E120" s="17">
        <f>D120*0.2</f>
        <v>464.8952843750001</v>
      </c>
      <c r="F120" s="21" t="s">
        <v>81</v>
      </c>
    </row>
    <row r="121" spans="1:6" ht="14.25">
      <c r="A121" s="15" t="s">
        <v>6</v>
      </c>
      <c r="B121" s="15" t="s">
        <v>123</v>
      </c>
      <c r="C121" s="16">
        <f>D121+E121</f>
        <v>2318.4</v>
      </c>
      <c r="D121" s="13">
        <v>1932</v>
      </c>
      <c r="E121" s="17">
        <f>D121*0.2</f>
        <v>386.40000000000003</v>
      </c>
      <c r="F121" s="21" t="s">
        <v>81</v>
      </c>
    </row>
    <row r="122" spans="1:6" s="1" customFormat="1" ht="14.25">
      <c r="A122" s="7">
        <v>18</v>
      </c>
      <c r="B122" s="8" t="s">
        <v>82</v>
      </c>
      <c r="C122" s="16"/>
      <c r="D122" s="13"/>
      <c r="E122" s="18"/>
      <c r="F122" s="21"/>
    </row>
    <row r="123" spans="1:6" ht="14.25">
      <c r="A123" s="15" t="s">
        <v>3</v>
      </c>
      <c r="B123" s="15" t="s">
        <v>83</v>
      </c>
      <c r="C123" s="16">
        <f>D123+E123</f>
        <v>1553.182122890047</v>
      </c>
      <c r="D123" s="13">
        <v>1294.3184357417058</v>
      </c>
      <c r="E123" s="17">
        <f>D123*0.2</f>
        <v>258.86368714834117</v>
      </c>
      <c r="F123" s="21" t="s">
        <v>81</v>
      </c>
    </row>
    <row r="124" spans="1:6" ht="14.25">
      <c r="A124" s="15" t="s">
        <v>6</v>
      </c>
      <c r="B124" s="15" t="s">
        <v>84</v>
      </c>
      <c r="C124" s="16">
        <f>D124+E124</f>
        <v>1999.4687841701393</v>
      </c>
      <c r="D124" s="13">
        <v>1666.2239868084494</v>
      </c>
      <c r="E124" s="17">
        <f>D124*0.2</f>
        <v>333.2447973616899</v>
      </c>
      <c r="F124" s="21" t="s">
        <v>85</v>
      </c>
    </row>
    <row r="125" spans="1:6" ht="14.25">
      <c r="A125" s="15" t="s">
        <v>8</v>
      </c>
      <c r="B125" s="15" t="s">
        <v>86</v>
      </c>
      <c r="C125" s="16">
        <f>D125+E125</f>
        <v>2373.793010643519</v>
      </c>
      <c r="D125" s="13">
        <v>1978.1608422029326</v>
      </c>
      <c r="E125" s="17">
        <f>D125*0.2</f>
        <v>395.63216844058655</v>
      </c>
      <c r="F125" s="21" t="s">
        <v>85</v>
      </c>
    </row>
    <row r="126" spans="1:6" ht="14.25">
      <c r="A126" s="15" t="s">
        <v>31</v>
      </c>
      <c r="B126" s="15" t="s">
        <v>177</v>
      </c>
      <c r="C126" s="16">
        <v>1999.47</v>
      </c>
      <c r="D126" s="13">
        <v>1666.22</v>
      </c>
      <c r="E126" s="17">
        <f>D126*0.2</f>
        <v>333.244</v>
      </c>
      <c r="F126" s="21" t="s">
        <v>81</v>
      </c>
    </row>
    <row r="127" spans="1:6" ht="14.25">
      <c r="A127" s="15" t="s">
        <v>12</v>
      </c>
      <c r="B127" s="15" t="s">
        <v>178</v>
      </c>
      <c r="C127" s="16">
        <v>2373.79</v>
      </c>
      <c r="D127" s="13">
        <v>1978.16</v>
      </c>
      <c r="E127" s="17">
        <f>D127*0.2</f>
        <v>395.63200000000006</v>
      </c>
      <c r="F127" s="21" t="s">
        <v>81</v>
      </c>
    </row>
    <row r="128" spans="1:6" s="1" customFormat="1" ht="15" customHeight="1">
      <c r="A128" s="7">
        <v>19</v>
      </c>
      <c r="B128" s="8" t="s">
        <v>87</v>
      </c>
      <c r="C128" s="16"/>
      <c r="D128" s="13"/>
      <c r="E128" s="18"/>
      <c r="F128" s="21"/>
    </row>
    <row r="129" spans="1:6" ht="14.25">
      <c r="A129" s="15"/>
      <c r="B129" s="15" t="s">
        <v>79</v>
      </c>
      <c r="C129" s="16">
        <f>D129+E129</f>
        <v>3036.458594675926</v>
      </c>
      <c r="D129" s="13">
        <f>D117</f>
        <v>2530.3821622299383</v>
      </c>
      <c r="E129" s="17">
        <f>D129*0.2</f>
        <v>506.0764324459877</v>
      </c>
      <c r="F129" s="21" t="s">
        <v>81</v>
      </c>
    </row>
    <row r="130" spans="1:6" ht="14.25">
      <c r="A130" s="15"/>
      <c r="B130" s="15" t="s">
        <v>77</v>
      </c>
      <c r="C130" s="16">
        <f>D130+E130</f>
        <v>2415.181552310186</v>
      </c>
      <c r="D130" s="13">
        <f>D118</f>
        <v>2012.6512935918215</v>
      </c>
      <c r="E130" s="17">
        <f>D130*0.2</f>
        <v>402.53025871836434</v>
      </c>
      <c r="F130" s="21" t="s">
        <v>81</v>
      </c>
    </row>
    <row r="131" spans="1:6" s="1" customFormat="1" ht="14.25">
      <c r="A131" s="7">
        <v>20</v>
      </c>
      <c r="B131" s="8" t="s">
        <v>148</v>
      </c>
      <c r="C131" s="16"/>
      <c r="D131" s="13"/>
      <c r="E131" s="18"/>
      <c r="F131" s="21"/>
    </row>
    <row r="132" spans="1:6" ht="14.25">
      <c r="A132" s="15" t="s">
        <v>159</v>
      </c>
      <c r="B132" s="15"/>
      <c r="C132" s="45" t="s">
        <v>153</v>
      </c>
      <c r="D132" s="17"/>
      <c r="E132" s="17"/>
      <c r="F132" s="21"/>
    </row>
    <row r="133" spans="1:6" s="1" customFormat="1" ht="14.25">
      <c r="A133" s="7">
        <v>21</v>
      </c>
      <c r="B133" s="8" t="s">
        <v>149</v>
      </c>
      <c r="C133" s="45" t="s">
        <v>153</v>
      </c>
      <c r="D133" s="13"/>
      <c r="E133" s="17"/>
      <c r="F133" s="27"/>
    </row>
    <row r="134" spans="1:6" s="1" customFormat="1" ht="14.25">
      <c r="A134" s="7">
        <v>22</v>
      </c>
      <c r="B134" s="8" t="s">
        <v>90</v>
      </c>
      <c r="C134" s="16"/>
      <c r="D134" s="13"/>
      <c r="E134" s="18"/>
      <c r="F134" s="27"/>
    </row>
    <row r="135" spans="1:6" ht="14.25">
      <c r="A135" s="15" t="s">
        <v>3</v>
      </c>
      <c r="B135" s="15" t="s">
        <v>91</v>
      </c>
      <c r="C135" s="16">
        <f aca="true" t="shared" si="3" ref="C135:C140">D135+E135</f>
        <v>3.26016</v>
      </c>
      <c r="D135" s="13">
        <v>2.7168</v>
      </c>
      <c r="E135" s="17">
        <f>D135*0.2</f>
        <v>0.5433600000000001</v>
      </c>
      <c r="F135" s="27" t="s">
        <v>92</v>
      </c>
    </row>
    <row r="136" spans="1:6" ht="14.25">
      <c r="A136" s="15" t="s">
        <v>6</v>
      </c>
      <c r="B136" s="15" t="s">
        <v>93</v>
      </c>
      <c r="C136" s="16">
        <f t="shared" si="3"/>
        <v>2.08656</v>
      </c>
      <c r="D136" s="13">
        <v>1.7388</v>
      </c>
      <c r="E136" s="17">
        <f>D136*0.2</f>
        <v>0.34776</v>
      </c>
      <c r="F136" s="27" t="s">
        <v>92</v>
      </c>
    </row>
    <row r="137" spans="1:6" s="1" customFormat="1" ht="14.25">
      <c r="A137" s="7">
        <v>23</v>
      </c>
      <c r="B137" s="8" t="s">
        <v>94</v>
      </c>
      <c r="C137" s="16">
        <f t="shared" si="3"/>
        <v>0</v>
      </c>
      <c r="D137" s="13"/>
      <c r="E137" s="18"/>
      <c r="F137" s="27"/>
    </row>
    <row r="138" spans="1:6" ht="14.25">
      <c r="A138" s="15" t="s">
        <v>3</v>
      </c>
      <c r="B138" s="15" t="s">
        <v>119</v>
      </c>
      <c r="C138" s="16">
        <f t="shared" si="3"/>
        <v>2.8314000000000004</v>
      </c>
      <c r="D138" s="13">
        <v>2.3595</v>
      </c>
      <c r="E138" s="17">
        <f>D138*0.2</f>
        <v>0.47190000000000004</v>
      </c>
      <c r="F138" s="27" t="s">
        <v>92</v>
      </c>
    </row>
    <row r="139" spans="1:6" ht="14.25">
      <c r="A139" s="15" t="s">
        <v>6</v>
      </c>
      <c r="B139" s="15" t="s">
        <v>120</v>
      </c>
      <c r="C139" s="16">
        <f t="shared" si="3"/>
        <v>1.97112</v>
      </c>
      <c r="D139" s="13">
        <v>1.6426</v>
      </c>
      <c r="E139" s="17">
        <f>D139*0.2</f>
        <v>0.32852000000000003</v>
      </c>
      <c r="F139" s="27" t="s">
        <v>92</v>
      </c>
    </row>
    <row r="140" spans="1:6" s="1" customFormat="1" ht="15" customHeight="1">
      <c r="A140" s="7">
        <v>24</v>
      </c>
      <c r="B140" s="8" t="s">
        <v>95</v>
      </c>
      <c r="C140" s="16">
        <f t="shared" si="3"/>
        <v>11.256</v>
      </c>
      <c r="D140" s="13">
        <v>9.38</v>
      </c>
      <c r="E140" s="17">
        <f>D140*0.2</f>
        <v>1.8760000000000003</v>
      </c>
      <c r="F140" s="27" t="s">
        <v>89</v>
      </c>
    </row>
    <row r="141" spans="1:6" s="1" customFormat="1" ht="14.25">
      <c r="A141" s="7">
        <v>25</v>
      </c>
      <c r="B141" s="8" t="s">
        <v>160</v>
      </c>
      <c r="C141" s="45" t="s">
        <v>153</v>
      </c>
      <c r="D141" s="13"/>
      <c r="E141" s="18"/>
      <c r="F141" s="27"/>
    </row>
    <row r="142" spans="1:6" s="1" customFormat="1" ht="14.25">
      <c r="A142" s="7">
        <v>26</v>
      </c>
      <c r="B142" s="8" t="s">
        <v>135</v>
      </c>
      <c r="C142" s="8"/>
      <c r="D142" s="8"/>
      <c r="E142" s="8"/>
      <c r="F142" s="28"/>
    </row>
    <row r="143" spans="1:6" s="1" customFormat="1" ht="14.25">
      <c r="A143" s="14" t="s">
        <v>3</v>
      </c>
      <c r="B143" s="14" t="s">
        <v>96</v>
      </c>
      <c r="C143" s="16">
        <f>D143+E143</f>
        <v>1941.972</v>
      </c>
      <c r="D143" s="13">
        <v>1618.31</v>
      </c>
      <c r="E143" s="17">
        <f>D143*0.2</f>
        <v>323.66200000000003</v>
      </c>
      <c r="F143" s="27" t="s">
        <v>85</v>
      </c>
    </row>
    <row r="144" spans="1:6" s="1" customFormat="1" ht="14.25">
      <c r="A144" s="7">
        <v>27</v>
      </c>
      <c r="B144" s="8" t="s">
        <v>97</v>
      </c>
      <c r="C144" s="16"/>
      <c r="D144" s="13"/>
      <c r="E144" s="18"/>
      <c r="F144" s="27"/>
    </row>
    <row r="145" spans="1:6" ht="14.25">
      <c r="A145" s="15" t="s">
        <v>3</v>
      </c>
      <c r="B145" s="15" t="s">
        <v>98</v>
      </c>
      <c r="C145" s="16">
        <f aca="true" t="shared" si="4" ref="C145:C159">D145+E145</f>
        <v>7.944</v>
      </c>
      <c r="D145" s="13">
        <v>6.62</v>
      </c>
      <c r="E145" s="17">
        <f aca="true" t="shared" si="5" ref="E145:E150">D145*0.2</f>
        <v>1.324</v>
      </c>
      <c r="F145" s="27" t="s">
        <v>89</v>
      </c>
    </row>
    <row r="146" spans="1:6" ht="14.25">
      <c r="A146" s="15" t="s">
        <v>6</v>
      </c>
      <c r="B146" s="15" t="s">
        <v>99</v>
      </c>
      <c r="C146" s="16">
        <f t="shared" si="4"/>
        <v>14.724</v>
      </c>
      <c r="D146" s="13">
        <v>12.27</v>
      </c>
      <c r="E146" s="17">
        <f t="shared" si="5"/>
        <v>2.454</v>
      </c>
      <c r="F146" s="27" t="s">
        <v>89</v>
      </c>
    </row>
    <row r="147" spans="1:6" s="1" customFormat="1" ht="14.25" hidden="1">
      <c r="A147" s="7">
        <v>28</v>
      </c>
      <c r="B147" s="8" t="s">
        <v>100</v>
      </c>
      <c r="C147" s="16">
        <f t="shared" si="4"/>
        <v>27.6</v>
      </c>
      <c r="D147" s="13">
        <v>23</v>
      </c>
      <c r="E147" s="17">
        <f t="shared" si="5"/>
        <v>4.6000000000000005</v>
      </c>
      <c r="F147" s="27" t="s">
        <v>89</v>
      </c>
    </row>
    <row r="148" spans="1:6" s="1" customFormat="1" ht="14.25">
      <c r="A148" s="7">
        <v>28</v>
      </c>
      <c r="B148" s="8" t="s">
        <v>100</v>
      </c>
      <c r="C148" s="16">
        <f t="shared" si="4"/>
        <v>27.6</v>
      </c>
      <c r="D148" s="13">
        <v>23</v>
      </c>
      <c r="E148" s="17">
        <f t="shared" si="5"/>
        <v>4.6000000000000005</v>
      </c>
      <c r="F148" s="27" t="s">
        <v>89</v>
      </c>
    </row>
    <row r="149" spans="1:6" s="1" customFormat="1" ht="15" customHeight="1">
      <c r="A149" s="7">
        <v>29</v>
      </c>
      <c r="B149" s="8" t="s">
        <v>101</v>
      </c>
      <c r="C149" s="16">
        <f t="shared" si="4"/>
        <v>23.208</v>
      </c>
      <c r="D149" s="13">
        <v>19.34</v>
      </c>
      <c r="E149" s="17">
        <f t="shared" si="5"/>
        <v>3.8680000000000003</v>
      </c>
      <c r="F149" s="27" t="s">
        <v>89</v>
      </c>
    </row>
    <row r="150" spans="1:6" s="1" customFormat="1" ht="15" customHeight="1">
      <c r="A150" s="7">
        <v>30</v>
      </c>
      <c r="B150" s="8" t="s">
        <v>150</v>
      </c>
      <c r="C150" s="16">
        <f>D150+E150</f>
        <v>481.99839999999995</v>
      </c>
      <c r="D150" s="13">
        <v>401.6653333333333</v>
      </c>
      <c r="E150" s="17">
        <f t="shared" si="5"/>
        <v>80.33306666666667</v>
      </c>
      <c r="F150" s="43" t="s">
        <v>151</v>
      </c>
    </row>
    <row r="151" spans="1:6" s="1" customFormat="1" ht="15" customHeight="1">
      <c r="A151" s="7">
        <v>31</v>
      </c>
      <c r="B151" s="8" t="s">
        <v>102</v>
      </c>
      <c r="C151" s="16"/>
      <c r="D151" s="13"/>
      <c r="E151" s="18"/>
      <c r="F151" s="27"/>
    </row>
    <row r="152" spans="1:6" ht="14.25">
      <c r="A152" s="15" t="s">
        <v>3</v>
      </c>
      <c r="B152" s="15" t="s">
        <v>103</v>
      </c>
      <c r="C152" s="16">
        <f t="shared" si="4"/>
        <v>1998.5098200000002</v>
      </c>
      <c r="D152" s="13">
        <v>1665.42485</v>
      </c>
      <c r="E152" s="17">
        <f>D152*0.2</f>
        <v>333.08497000000006</v>
      </c>
      <c r="F152" s="27" t="s">
        <v>81</v>
      </c>
    </row>
    <row r="153" spans="1:6" ht="14.25">
      <c r="A153" s="15" t="s">
        <v>6</v>
      </c>
      <c r="B153" s="15" t="s">
        <v>104</v>
      </c>
      <c r="C153" s="16">
        <f t="shared" si="4"/>
        <v>2884.04412</v>
      </c>
      <c r="D153" s="13">
        <v>2403.3701</v>
      </c>
      <c r="E153" s="17">
        <f>D153*0.2</f>
        <v>480.67402000000004</v>
      </c>
      <c r="F153" s="27" t="s">
        <v>81</v>
      </c>
    </row>
    <row r="154" spans="1:6" s="1" customFormat="1" ht="14.25">
      <c r="A154" s="7">
        <v>32</v>
      </c>
      <c r="B154" s="8" t="s">
        <v>136</v>
      </c>
      <c r="C154" s="16">
        <f>D154+E154</f>
        <v>2884.04412</v>
      </c>
      <c r="D154" s="13">
        <v>2403.3701</v>
      </c>
      <c r="E154" s="17">
        <f>D154*0.2</f>
        <v>480.67402000000004</v>
      </c>
      <c r="F154" s="27" t="s">
        <v>81</v>
      </c>
    </row>
    <row r="155" spans="1:6" s="1" customFormat="1" ht="14.25">
      <c r="A155" s="7">
        <v>33</v>
      </c>
      <c r="B155" s="8" t="s">
        <v>105</v>
      </c>
      <c r="C155" s="17" t="s">
        <v>88</v>
      </c>
      <c r="D155" s="13" t="s">
        <v>88</v>
      </c>
      <c r="E155" s="13" t="s">
        <v>88</v>
      </c>
      <c r="F155" s="27" t="s">
        <v>81</v>
      </c>
    </row>
    <row r="156" spans="1:6" s="1" customFormat="1" ht="14.25">
      <c r="A156" s="7">
        <v>34</v>
      </c>
      <c r="B156" s="8" t="s">
        <v>106</v>
      </c>
      <c r="C156" s="16">
        <f t="shared" si="4"/>
        <v>1941.972</v>
      </c>
      <c r="D156" s="13">
        <f>D143</f>
        <v>1618.31</v>
      </c>
      <c r="E156" s="17">
        <f>D156*0.2</f>
        <v>323.66200000000003</v>
      </c>
      <c r="F156" s="21" t="s">
        <v>81</v>
      </c>
    </row>
    <row r="157" spans="1:6" s="1" customFormat="1" ht="14.25">
      <c r="A157" s="7">
        <v>35</v>
      </c>
      <c r="B157" s="8" t="s">
        <v>166</v>
      </c>
      <c r="C157" s="16">
        <f t="shared" si="4"/>
        <v>1159.524</v>
      </c>
      <c r="D157" s="13">
        <v>966.27</v>
      </c>
      <c r="E157" s="17">
        <f>D157*0.2</f>
        <v>193.25400000000002</v>
      </c>
      <c r="F157" s="21" t="s">
        <v>81</v>
      </c>
    </row>
    <row r="158" spans="1:6" ht="14.25">
      <c r="A158" s="7">
        <v>36</v>
      </c>
      <c r="B158" s="8" t="s">
        <v>161</v>
      </c>
      <c r="C158" s="16">
        <f t="shared" si="4"/>
        <v>48.636</v>
      </c>
      <c r="D158" s="13">
        <v>40.53</v>
      </c>
      <c r="E158" s="16">
        <f>D158*0.2</f>
        <v>8.106</v>
      </c>
      <c r="F158" s="21" t="s">
        <v>58</v>
      </c>
    </row>
    <row r="159" spans="1:6" ht="14.25">
      <c r="A159" s="7">
        <v>37</v>
      </c>
      <c r="B159" s="47" t="s">
        <v>162</v>
      </c>
      <c r="C159" s="16">
        <f t="shared" si="4"/>
        <v>600</v>
      </c>
      <c r="D159" s="13">
        <v>500</v>
      </c>
      <c r="E159" s="16">
        <f>D159*0.2</f>
        <v>100</v>
      </c>
      <c r="F159" s="21" t="s">
        <v>81</v>
      </c>
    </row>
    <row r="160" spans="1:6" ht="14.25">
      <c r="A160" s="53">
        <v>38</v>
      </c>
      <c r="B160" s="54" t="s">
        <v>186</v>
      </c>
      <c r="C160" s="51">
        <v>1765.05</v>
      </c>
      <c r="D160" s="50">
        <v>1470.87</v>
      </c>
      <c r="E160" s="51">
        <f>D160*0.2</f>
        <v>294.174</v>
      </c>
      <c r="F160" s="52" t="s">
        <v>81</v>
      </c>
    </row>
    <row r="161" spans="1:6" ht="14.25">
      <c r="A161" s="53">
        <v>39</v>
      </c>
      <c r="B161" s="54" t="s">
        <v>187</v>
      </c>
      <c r="C161" s="51"/>
      <c r="D161" s="50"/>
      <c r="E161" s="51"/>
      <c r="F161" s="52"/>
    </row>
    <row r="162" spans="1:6" ht="14.25">
      <c r="A162" s="49" t="s">
        <v>3</v>
      </c>
      <c r="B162" s="49" t="s">
        <v>188</v>
      </c>
      <c r="C162" s="51">
        <f>D162+E162</f>
        <v>1791.972</v>
      </c>
      <c r="D162" s="50">
        <v>1493.31</v>
      </c>
      <c r="E162" s="51">
        <f>D162*0.2</f>
        <v>298.662</v>
      </c>
      <c r="F162" s="52" t="s">
        <v>81</v>
      </c>
    </row>
    <row r="163" spans="1:6" ht="14.25">
      <c r="A163" s="49" t="s">
        <v>6</v>
      </c>
      <c r="B163" s="55" t="s">
        <v>189</v>
      </c>
      <c r="C163" s="51">
        <f>D163+E163</f>
        <v>594.48</v>
      </c>
      <c r="D163" s="50">
        <v>495.4</v>
      </c>
      <c r="E163" s="51">
        <f>D163*0.2</f>
        <v>99.08</v>
      </c>
      <c r="F163" s="52" t="s">
        <v>81</v>
      </c>
    </row>
    <row r="164" spans="1:6" ht="14.25">
      <c r="A164" s="49" t="s">
        <v>8</v>
      </c>
      <c r="B164" s="49" t="s">
        <v>190</v>
      </c>
      <c r="C164" s="51">
        <f>D164+E164</f>
        <v>455.76</v>
      </c>
      <c r="D164" s="50">
        <v>379.8</v>
      </c>
      <c r="E164" s="51">
        <f>D164*0.2</f>
        <v>75.96000000000001</v>
      </c>
      <c r="F164" s="52" t="s">
        <v>81</v>
      </c>
    </row>
    <row r="165" spans="1:6" ht="14.25">
      <c r="A165" s="15"/>
      <c r="B165" s="48"/>
      <c r="C165" s="16"/>
      <c r="D165" s="13"/>
      <c r="E165" s="16"/>
      <c r="F165" s="21"/>
    </row>
  </sheetData>
  <sheetProtection/>
  <hyperlinks>
    <hyperlink ref="C87" r:id="rId1" display="zie rekentool"/>
    <hyperlink ref="C132" r:id="rId2" display="zie rekentool"/>
    <hyperlink ref="C141" r:id="rId3" display="zie rekentool"/>
    <hyperlink ref="C133" r:id="rId4" display="zie rekentool"/>
  </hyperlinks>
  <printOptions/>
  <pageMargins left="0.7" right="0.7" top="0.75" bottom="0.75" header="0.3" footer="0.3"/>
  <pageSetup fitToHeight="0" fitToWidth="1" horizontalDpi="600" verticalDpi="600" orientation="portrait" paperSize="9" scale="64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"/>
  <sheetViews>
    <sheetView tabSelected="1" zoomScalePageLayoutView="0" workbookViewId="0" topLeftCell="A1">
      <selection activeCell="C2" sqref="C2"/>
    </sheetView>
  </sheetViews>
  <sheetFormatPr defaultColWidth="9.140625" defaultRowHeight="15"/>
  <cols>
    <col min="2" max="2" width="13.28125" style="0" bestFit="1" customWidth="1"/>
    <col min="3" max="3" width="45.00390625" style="0" customWidth="1"/>
    <col min="4" max="4" width="17.8515625" style="0" bestFit="1" customWidth="1"/>
  </cols>
  <sheetData>
    <row r="1" spans="1:4" ht="14.25">
      <c r="A1" s="1" t="s">
        <v>200</v>
      </c>
      <c r="B1" s="1" t="s">
        <v>201</v>
      </c>
      <c r="C1" s="1" t="s">
        <v>202</v>
      </c>
      <c r="D1" s="1" t="s">
        <v>204</v>
      </c>
    </row>
    <row r="2" spans="1:4" ht="42.75">
      <c r="A2" s="56">
        <v>20180524</v>
      </c>
      <c r="B2" s="56" t="s">
        <v>206</v>
      </c>
      <c r="C2" s="57" t="s">
        <v>203</v>
      </c>
      <c r="D2" s="56" t="s">
        <v>205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Warmelt</dc:creator>
  <cp:keywords/>
  <dc:description/>
  <cp:lastModifiedBy>Willemien</cp:lastModifiedBy>
  <cp:lastPrinted>2017-11-03T12:46:59Z</cp:lastPrinted>
  <dcterms:created xsi:type="dcterms:W3CDTF">2015-02-10T11:11:07Z</dcterms:created>
  <dcterms:modified xsi:type="dcterms:W3CDTF">2018-05-24T07:18:07Z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0x010100F7420B0662FAAE449926C047D7DEE9AF</vt:lpwstr>
  </property>
</Properties>
</file>